
<file path=[Content_Types].xml><?xml version="1.0" encoding="utf-8"?>
<Types xmlns="http://schemas.openxmlformats.org/package/2006/content-types">
  <Default Extension="xml" ContentType="application/xml"/>
  <Default Extension="wmf" ContentType="image/x-wmf"/>
  <Default Extension="bin" ContentType="application/vnd.openxmlformats-officedocument.oleObject"/>
  <Default Extension="rels" ContentType="application/vnd.openxmlformats-package.relationships+xml"/>
  <Default Extension="jpeg" ContentType="image/jpeg"/>
  <Default Extension="png" ContentType="image/png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5.xml" ContentType="application/vnd.openxmlformats-officedocument.spreadsheetml.worksheet+xml"/>
  <Override PartName="/xl/workbook.xml" ContentType="application/vnd.openxmlformats-officedocument.spreadsheetml.sheet.main+xml"/>
  <Override PartName="/docProps/core.xml" ContentType="application/vnd.openxmlformats-package.core-properties+xml"/>
  <Override PartName="/xl/worksheets/sheet2.xml" ContentType="application/vnd.openxmlformats-officedocument.spreadsheetml.worksheet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3.xml" ContentType="application/vnd.openxmlformats-officedocument.spreadsheetml.worksheet+xml"/>
  <Override PartName="/xl/worksheets/sheet6.xml" ContentType="application/vnd.openxmlformats-officedocument.spreadsheetml.worksheet+xml"/>
  <Override PartName="/xl/worksheets/sheet4.xml" ContentType="application/vnd.openxmlformats-officedocument.spreadsheetml.worksheet+xml"/>
  <Override PartName="/xl/worksheets/sheet7.xml" ContentType="application/vnd.openxmlformats-officedocument.spreadsheetml.worksheet+xml"/>
</Types>
</file>

<file path=_rels/.rels><?xml version="1.0" encoding="UTF-8" standalone="yes"?><Relationships xmlns="http://schemas.openxmlformats.org/package/2006/relationships"><Relationship  Id="rId1" Type="http://schemas.openxmlformats.org/officeDocument/2006/relationships/extended-properties" Target="docProps/app.xml"/><Relationship  Id="rId2" Type="http://schemas.openxmlformats.org/package/2006/relationships/metadata/core-properties" Target="docProps/core.xml"/><Relationship 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4="http://schemas.microsoft.com/office/spreadsheetml/2009/9/main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/>
  <bookViews>
    <workbookView xWindow="360" yWindow="15" windowWidth="20955" windowHeight="9720"/>
  </bookViews>
  <sheets>
    <sheet name="Hot Shop_Inventory" sheetId="1" state="visible" r:id="rId1"/>
    <sheet name="Gallery/Office_Table 1" sheetId="2" state="visible" r:id="rId2"/>
    <sheet name="Packing/Shipping_Table 1" sheetId="3" state="visible" r:id="rId3"/>
    <sheet name="Cold Shop_Table 1" sheetId="4" state="visible" r:id="rId4"/>
    <sheet name="Box Storage_Table 1" sheetId="5" state="visible" r:id="rId5"/>
    <sheet name="Upstairs_Table 1" sheetId="6" state="visible" r:id="rId6"/>
    <sheet name="Basement_Table 1" sheetId="7" state="visible" r:id="rId7"/>
  </sheets>
</workbook>
</file>

<file path=xl/sharedStrings.xml><?xml version="1.0" encoding="utf-8"?>
<sst xmlns="http://schemas.openxmlformats.org/spreadsheetml/2006/main" count="421" uniqueCount="421">
  <si>
    <r>
      <rPr>
        <b/>
        <sz val="0"/>
        <color indexed="65"/>
        <rFont val="HelveticaNeue-Bold"/>
      </rPr>
      <t>Item</t>
    </r>
  </si>
  <si>
    <r>
      <rPr>
        <b/>
        <sz val="0"/>
        <color indexed="65"/>
        <rFont val="HelveticaNeue-Bold"/>
      </rPr>
      <t>Amount</t>
    </r>
  </si>
  <si>
    <r>
      <rPr>
        <b/>
        <sz val="0"/>
        <color indexed="65"/>
        <rFont val="HelveticaNeue-Bold"/>
      </rPr>
      <t xml:space="preserve">Link to comparable item</t>
    </r>
  </si>
  <si>
    <r>
      <rPr>
        <b/>
        <sz val="0"/>
        <color indexed="65"/>
        <rFont val="HelveticaNeue-Bold"/>
      </rPr>
      <t>Notes</t>
    </r>
  </si>
  <si>
    <r>
      <rPr>
        <sz val="0"/>
        <color indexed="64"/>
        <rFont val="HelveticaNeue"/>
      </rPr>
      <t xml:space="preserve">Canned heat furnace</t>
    </r>
  </si>
  <si>
    <r>
      <rPr>
        <sz val="0"/>
        <color indexed="64"/>
        <rFont val="HelveticaNeue"/>
      </rPr>
      <t>https://www.cannedheatglass.com/furnaces</t>
    </r>
  </si>
  <si>
    <r>
      <rPr>
        <sz val="0"/>
        <color indexed="64"/>
        <rFont val="HelveticaNeue"/>
      </rPr>
      <t xml:space="preserve">Canned heat glory hole - 12”</t>
    </r>
  </si>
  <si>
    <r>
      <rPr>
        <sz val="0"/>
        <color indexed="64"/>
        <rFont val="HelveticaNeue"/>
      </rPr>
      <t>https://www.cannedheatglass.com/product-page/12-glory-hole</t>
    </r>
  </si>
  <si>
    <r>
      <rPr>
        <sz val="0"/>
        <color indexed="64"/>
        <rFont val="HelveticaNeue"/>
      </rPr>
      <t xml:space="preserve">Second glory hole - 16”</t>
    </r>
  </si>
  <si>
    <r>
      <rPr>
        <sz val="0"/>
        <color indexed="64"/>
        <rFont val="HelveticaNeue"/>
      </rPr>
      <t>https://www.cannedheatglass.com/product-page/16-glory-hole</t>
    </r>
  </si>
  <si>
    <r>
      <rPr>
        <sz val="0"/>
        <color indexed="64"/>
        <rFont val="HelveticaNeue"/>
      </rPr>
      <t xml:space="preserve">Powder booth</t>
    </r>
  </si>
  <si>
    <r>
      <rPr>
        <sz val="0"/>
        <color indexed="64"/>
        <rFont val="HelveticaNeue"/>
      </rPr>
      <t xml:space="preserve">Pipe warmer</t>
    </r>
  </si>
  <si>
    <r>
      <rPr>
        <sz val="0"/>
        <color indexed="64"/>
        <rFont val="HelveticaNeue"/>
      </rPr>
      <t xml:space="preserve">Pipe cooler</t>
    </r>
  </si>
  <si>
    <r>
      <rPr>
        <sz val="0"/>
        <color indexed="64"/>
        <rFont val="HelveticaNeue"/>
      </rPr>
      <t xml:space="preserve">Marver (x2)</t>
    </r>
  </si>
  <si>
    <r>
      <rPr>
        <sz val="0"/>
        <color indexed="64"/>
        <rFont val="HelveticaNeue"/>
      </rPr>
      <t xml:space="preserve">Cup pipe - 5/8” stainless (x19)</t>
    </r>
  </si>
  <si>
    <r>
      <rPr>
        <sz val="0"/>
        <color indexed="64"/>
        <rFont val="HelveticaNeue"/>
      </rPr>
      <t>https://spiralarts.com/collections/pipes/products/standard-cup?variant=4067042948</t>
    </r>
  </si>
  <si>
    <r>
      <rPr>
        <sz val="0"/>
        <color indexed="64"/>
        <rFont val="HelveticaNeue"/>
      </rPr>
      <t xml:space="preserve">Basic big blowpipe - 1 1/2” (x4)</t>
    </r>
  </si>
  <si>
    <r>
      <rPr>
        <sz val="0"/>
        <color indexed="64"/>
        <rFont val="HelveticaNeue"/>
      </rPr>
      <t>https://spiralarts.com/products/basic-big-pipe-pi-bbp?pr_prod_strat=e5_desc&amp;pr_rec_id=2f6dbaa45&amp;pr_rec_pid=1281956292&amp;pr_ref_pid=1062328516&amp;pr_seq=uniform&amp;variant=4633051396</t>
    </r>
  </si>
  <si>
    <r>
      <rPr>
        <sz val="0"/>
        <color indexed="64"/>
        <rFont val="HelveticaNeue"/>
      </rPr>
      <t xml:space="preserve">1” punty (x4)</t>
    </r>
  </si>
  <si>
    <r>
      <rPr>
        <sz val="0"/>
        <color indexed="64"/>
        <rFont val="HelveticaNeue"/>
      </rPr>
      <t>https://spiralarts.com/collections/punties/products/1-straight-punty</t>
    </r>
  </si>
  <si>
    <r>
      <rPr>
        <sz val="0"/>
        <color indexed="64"/>
        <rFont val="HelveticaNeue"/>
      </rPr>
      <t xml:space="preserve">7/16” punty (x10)</t>
    </r>
  </si>
  <si>
    <r>
      <rPr>
        <sz val="0"/>
        <color indexed="64"/>
        <rFont val="HelveticaNeue"/>
      </rPr>
      <t>https://spiralarts.com/collections/punties/products/7-16-straight-punty#tabs-2</t>
    </r>
  </si>
  <si>
    <r>
      <rPr>
        <sz val="0"/>
        <color indexed="64"/>
        <rFont val="HelveticaNeue"/>
      </rPr>
      <t xml:space="preserve">1/2" punty (15)</t>
    </r>
  </si>
  <si>
    <r>
      <rPr>
        <sz val="0"/>
        <color indexed="64"/>
        <rFont val="HelveticaNeue"/>
      </rPr>
      <t>https://spiralarts.com/collections/punties/products/copy-of-1-straight-punty</t>
    </r>
  </si>
  <si>
    <r>
      <rPr>
        <sz val="0"/>
        <color indexed="64"/>
        <rFont val="HelveticaNeue"/>
      </rPr>
      <t xml:space="preserve">Large cup pipe - 1” (6)</t>
    </r>
  </si>
  <si>
    <r>
      <rPr>
        <sz val="0"/>
        <color indexed="64"/>
        <rFont val="HelveticaNeue"/>
      </rPr>
      <t>https://spiralarts.com/collections/pipes/products/large-cup?variant=4632280580</t>
    </r>
  </si>
  <si>
    <r>
      <rPr>
        <sz val="0"/>
        <color indexed="64"/>
        <rFont val="HelveticaNeue"/>
      </rPr>
      <t xml:space="preserve">3/4" punty - (x3)</t>
    </r>
  </si>
  <si>
    <r>
      <rPr>
        <sz val="0"/>
        <color indexed="64"/>
        <rFont val="HelveticaNeue"/>
      </rPr>
      <t>https://spiralarts.com/collections/punties/products/3-4-straight-punty</t>
    </r>
  </si>
  <si>
    <r>
      <rPr>
        <sz val="0"/>
        <color indexed="64"/>
        <rFont val="HelveticaNeue"/>
      </rPr>
      <t xml:space="preserve">1" counterweight punty - (x10)</t>
    </r>
  </si>
  <si>
    <r>
      <rPr>
        <sz val="0"/>
        <color indexed="64"/>
        <rFont val="HelveticaNeue"/>
      </rPr>
      <t>https://spiralarts.com/collections/punties/products/extra-large-punty-pu-tbo</t>
    </r>
  </si>
  <si>
    <r>
      <rPr>
        <sz val="0"/>
        <color indexed="64"/>
        <rFont val="HelveticaNeue"/>
      </rPr>
      <t xml:space="preserve">5/8” counterweight punty (x3)</t>
    </r>
  </si>
  <si>
    <r>
      <rPr>
        <sz val="0"/>
        <color indexed="64"/>
        <rFont val="HelveticaNeue"/>
      </rPr>
      <t>https://spiralarts.com/collections/punties/products/basic-small-punty?variant=4622579716</t>
    </r>
  </si>
  <si>
    <r>
      <rPr>
        <sz val="0"/>
        <color indexed="64"/>
        <rFont val="HelveticaNeue"/>
      </rPr>
      <t xml:space="preserve">Top loading annealer</t>
    </r>
  </si>
  <si>
    <r>
      <rPr>
        <sz val="0"/>
        <color indexed="64"/>
        <rFont val="HelveticaNeue"/>
      </rPr>
      <t xml:space="preserve">Front loading annealer</t>
    </r>
  </si>
  <si>
    <r>
      <rPr>
        <sz val="0"/>
        <color indexed="64"/>
        <rFont val="HelveticaNeue"/>
      </rPr>
      <t xml:space="preserve">Ventilation hood - 20ft</t>
    </r>
  </si>
  <si>
    <r>
      <rPr>
        <sz val="0"/>
        <color indexed="64"/>
        <rFont val="HelveticaNeue"/>
      </rPr>
      <t>https://www.usaequipmentdirect.com/Naks-Restaurant-Exhaust-Hood-2048HB.html</t>
    </r>
  </si>
  <si>
    <r>
      <rPr>
        <sz val="0"/>
        <color indexed="64"/>
        <rFont val="HelveticaNeue"/>
      </rPr>
      <t xml:space="preserve">Wooden molds (x20)</t>
    </r>
  </si>
  <si>
    <r>
      <rPr>
        <sz val="0"/>
        <color indexed="64"/>
        <rFont val="HelveticaNeue"/>
      </rPr>
      <t xml:space="preserve">Average $150</t>
    </r>
  </si>
  <si>
    <r>
      <rPr>
        <sz val="0"/>
        <color indexed="64"/>
        <rFont val="HelveticaNeue"/>
      </rPr>
      <t xml:space="preserve">Black buckets for molds (x15)</t>
    </r>
  </si>
  <si>
    <r>
      <rPr>
        <sz val="0"/>
        <color indexed="64"/>
        <rFont val="HelveticaNeue"/>
      </rPr>
      <t>https://www.uline.com/Product/Detail/S-13650BL/Pails/Square-Pail-4-Gallon-Black?pricode=WB0748&amp;gadtype=pla&amp;id=S-13650BL&amp;gad_source=1&amp;gclid=Cj0KCQiA1p28BhCBARIsADP9HrPeorpd61yc1yy6FPbthyPGmmokdalaqKp4-5nvdjMvRdgLpQq3dc4aAiq7EALw_wcB</t>
    </r>
  </si>
  <si>
    <r>
      <rPr>
        <sz val="0"/>
        <color indexed="64"/>
        <rFont val="HelveticaNeue"/>
      </rPr>
      <t xml:space="preserve">Blocks (6x3, 8x5, 10x2, 12x1, 14x1)</t>
    </r>
  </si>
  <si>
    <r>
      <rPr>
        <sz val="0"/>
        <color indexed="64"/>
        <rFont val="HelveticaNeue"/>
      </rPr>
      <t>https://glasscolor.com/tools/blocks/blockhead-blocks/blockhead-basic-blocks</t>
    </r>
  </si>
  <si>
    <r>
      <rPr>
        <sz val="0"/>
        <color indexed="64"/>
        <rFont val="HelveticaNeue"/>
      </rPr>
      <t xml:space="preserve">Casting ladle (x5) (2”, 4”, 5”, 6”, 8”)</t>
    </r>
  </si>
  <si>
    <r>
      <rPr>
        <sz val="0"/>
        <color indexed="64"/>
        <rFont val="HelveticaNeue"/>
      </rPr>
      <t>https://spiralarts.com/products/casting-ladel?_pos=1&amp;_sid=1a7f6c3d4&amp;_ss=r#tabs-2</t>
    </r>
  </si>
  <si>
    <r>
      <rPr>
        <sz val="0"/>
        <color indexed="64"/>
        <rFont val="HelveticaNeue"/>
      </rPr>
      <t xml:space="preserve">Blowing work bench and tool table (x2)</t>
    </r>
  </si>
  <si>
    <r>
      <rPr>
        <sz val="0"/>
        <color indexed="64"/>
        <rFont val="HelveticaNeue"/>
      </rPr>
      <t>https://spiralarts.com/products/bench-and-side-table?pr_prod_strat=e5_desc&amp;pr_rec_id=bca0a33e9&amp;pr_rec_pid=1408182724&amp;pr_ref_pid=1938462212&amp;pr_seq=uniform</t>
    </r>
  </si>
  <si>
    <r>
      <rPr>
        <sz val="0"/>
        <color indexed="64"/>
        <rFont val="HelveticaNeue"/>
      </rPr>
      <t xml:space="preserve">Propane tank - 70lb</t>
    </r>
  </si>
  <si>
    <r>
      <rPr>
        <sz val="0"/>
        <color indexed="64"/>
        <rFont val="HelveticaNeue"/>
      </rPr>
      <t>https://www.homedepot.com/p/Flame-King-60-lbs-Steel-Propane-Tank-Liquid-Propane-Refillable-Cylinder-with-POL-Valve-YSN60LB/322838730?g_store=&amp;source=shoppingads&amp;locale=en-US&amp;pla&amp;mtc=SHOPPING-BF-CDP-GGL-D28I-028_022_GRILLS-NA-MULTI-NA-PMAX-NA-NA-NA-NA-NBR-NA-NA-NA-PMAX_SHP_JControl24&amp;cm_mmc=SHOPPING-BF-CDP-GGL-D28I-028_022_GRILLS-NA-MULTI-NA-PMAX-NA-NA-NA-NA-NBR-NA-NA-NA-PMAX_SHP_JControl24-20455392646--&amp;gad_source=1&amp;gclid=CjwKCAiAm-67BhBlEiwAEVftNkrIfO-nCyV_-TZgB9RYBVvmCAoUoR7oxVtPGzsXNb-JxENl0ZDqDxoCA9oQAvD_BwE&amp;gclsrc=aw.ds</t>
    </r>
  </si>
  <si>
    <r>
      <rPr>
        <sz val="0"/>
        <color indexed="64"/>
        <rFont val="HelveticaNeue"/>
      </rPr>
      <t xml:space="preserve">Propane tank - 20lb (x2) </t>
    </r>
  </si>
  <si>
    <r>
      <rPr>
        <sz val="0"/>
        <color indexed="64"/>
        <rFont val="HelveticaNeue"/>
      </rPr>
      <t>https://www.homedepot.com/p/Bernzomatic-20-lbs-Empty-Propane-Tank-309791/202034840?source=shoppingads&amp;locale=en-US&amp;gStoreCode=1769&amp;gQT=1</t>
    </r>
  </si>
  <si>
    <r>
      <rPr>
        <sz val="0"/>
        <color indexed="64"/>
        <rFont val="HelveticaNeue"/>
      </rPr>
      <t xml:space="preserve">Oxygen tank (x2)</t>
    </r>
  </si>
  <si>
    <r>
      <rPr>
        <sz val="0"/>
        <color indexed="64"/>
        <rFont val="HelveticaNeue"/>
      </rPr>
      <t>https://gascylindersource.com/shop/oxygen-cylinders/300-cuft-steel-oxygen-cylinder/?utm_source=Google%20Shopping&amp;utm_campaign=shopping_us&amp;utm_medium=cpc&amp;utm_term=14671&amp;utm_source=google&amp;utm_medium=cpc&amp;utm_campaign=21187971772&amp;gad_source=1&amp;gclid=CjwKCAiAm-67BhBlEiwAEVftNnMN32AT67evWZglRorOQjwBnZhRWf4o7XIllEMXxi0TEjGxPM_LeRoCgRcQAvD_BwE</t>
    </r>
  </si>
  <si>
    <r>
      <rPr>
        <sz val="0"/>
        <color indexed="64"/>
        <rFont val="HelveticaNeue"/>
      </rPr>
      <t xml:space="preserve">Exact torch</t>
    </r>
  </si>
  <si>
    <r>
      <rPr>
        <sz val="0"/>
        <color indexed="64"/>
        <rFont val="HelveticaNeue"/>
      </rPr>
      <t>https://glasscolor.com/u-gs10-6</t>
    </r>
  </si>
  <si>
    <r>
      <rPr>
        <sz val="0"/>
        <color indexed="64"/>
        <rFont val="HelveticaNeue"/>
      </rPr>
      <t xml:space="preserve">Kevlar gloves - 18” (x2)</t>
    </r>
  </si>
  <si>
    <r>
      <rPr>
        <sz val="0"/>
        <color indexed="64"/>
        <rFont val="HelveticaNeue"/>
      </rPr>
      <t>https://glasscolor.com/mitt-set-18</t>
    </r>
  </si>
  <si>
    <r>
      <rPr>
        <sz val="0"/>
        <color indexed="64"/>
        <rFont val="HelveticaNeue"/>
      </rPr>
      <t xml:space="preserve">One new, one used</t>
    </r>
  </si>
  <si>
    <r>
      <rPr>
        <sz val="0"/>
        <color indexed="64"/>
        <rFont val="HelveticaNeue"/>
      </rPr>
      <t xml:space="preserve">Air gun (x2)</t>
    </r>
  </si>
  <si>
    <r>
      <rPr>
        <sz val="0"/>
        <color indexed="64"/>
        <rFont val="HelveticaNeue"/>
      </rPr>
      <t>https://www.truckntow.com/products/glad-hand-air-blow-gun-and-50-hose?utm_source=google_shopping&amp;aid=7301918949449&amp;srsltid=AfmBOoovmrFbvz721wDRfG5xWZotg5ilRJCJ-KS9I35iUDQ_9yLCDlbf1FA&amp;gQT=1#prod_id=7301918949449</t>
    </r>
  </si>
  <si>
    <r>
      <rPr>
        <sz val="0"/>
        <color indexed="64"/>
        <rFont val="HelveticaNeue"/>
      </rPr>
      <t xml:space="preserve">Kiln shelf - half octagon 20” (x6)</t>
    </r>
  </si>
  <si>
    <r>
      <rPr>
        <sz val="0"/>
        <color indexed="64"/>
        <rFont val="HelveticaNeue"/>
      </rPr>
      <t>https://www.theceramicshop.com/product/27604/skutt-kiln-shelf-20-half/?gad_source=1&amp;gclid=CjwKCAiAm-67BhBlEiwAEVftNtI5-BfTGHydHgtmrpc-efqMlgW8i9GgTaqhi2610jWR7rfY6bi0JBoCV24QAvD_BwE</t>
    </r>
  </si>
  <si>
    <r>
      <rPr>
        <sz val="0"/>
        <color indexed="64"/>
        <rFont val="HelveticaNeue"/>
      </rPr>
      <t xml:space="preserve">Kiln shelf - 12”x7”</t>
    </r>
  </si>
  <si>
    <r>
      <rPr>
        <sz val="0"/>
        <color indexed="64"/>
        <rFont val="HelveticaNeue"/>
      </rPr>
      <t>https://www.theceramicshop.com/product/12197/kiln-shelf-75-x-115/</t>
    </r>
  </si>
  <si>
    <r>
      <rPr>
        <sz val="0"/>
        <color indexed="64"/>
        <rFont val="HelveticaNeue"/>
      </rPr>
      <t xml:space="preserve">Kiln shelf  - hollow core various lengths (x5)</t>
    </r>
  </si>
  <si>
    <r>
      <rPr>
        <sz val="0"/>
        <color indexed="64"/>
        <rFont val="HelveticaNeue"/>
      </rPr>
      <t>https://www.theceramicshop.com/product/11277/kiln-shelf-core-lite-24x12/</t>
    </r>
  </si>
  <si>
    <r>
      <rPr>
        <sz val="0"/>
        <color indexed="64"/>
        <rFont val="HelveticaNeue"/>
      </rPr>
      <t xml:space="preserve">Kiln furniture - triangle post</t>
    </r>
  </si>
  <si>
    <r>
      <rPr>
        <sz val="0"/>
        <color indexed="64"/>
        <rFont val="HelveticaNeue"/>
      </rPr>
      <t>https://www.theceramicshop.com/product/31940/kiln-post-triangular-15-12/?gad_source=1&amp;gclid=CjwKCAiAm-67BhBlEiwAEVftNmUAaV0NmuSSlROvLx5lRWG-inlVVcrVrhhGYlZ_IDgQCaSXYdY7dhoCCu4QAvD_BwE</t>
    </r>
  </si>
  <si>
    <r>
      <rPr>
        <sz val="0"/>
        <color indexed="64"/>
        <rFont val="HelveticaNeue"/>
      </rPr>
      <t xml:space="preserve">Kiln - Fire brick (variety)</t>
    </r>
  </si>
  <si>
    <r>
      <rPr>
        <sz val="0"/>
        <color indexed="64"/>
        <rFont val="HelveticaNeue"/>
      </rPr>
      <t>https://www.theceramicshop.com/product/16170/25-uncut-firebrick-ll/</t>
    </r>
  </si>
  <si>
    <r>
      <rPr>
        <sz val="0"/>
        <color indexed="64"/>
        <rFont val="HelveticaNeue"/>
      </rPr>
      <t xml:space="preserve">Wooden desk (under color samples)</t>
    </r>
  </si>
  <si>
    <r>
      <rPr>
        <sz val="0"/>
        <color indexed="64"/>
        <rFont val="HelveticaNeue"/>
      </rPr>
      <t xml:space="preserve">Frit table</t>
    </r>
  </si>
  <si>
    <r>
      <rPr>
        <sz val="0"/>
        <color indexed="64"/>
        <rFont val="HelveticaNeue"/>
      </rPr>
      <t>Lockers</t>
    </r>
  </si>
  <si>
    <r>
      <rPr>
        <sz val="0"/>
        <color indexed="64"/>
        <rFont val="HelveticaNeue"/>
      </rPr>
      <t>https://www.uline.com/Product/Detail/H-4807GR/Uline-Economy-Lockers/Uline-Single-Tier-Lockers-3-Wide-Unassembled-36-Wide-12-Deep-Gray?pricode=WA9695&amp;gadtype=pla&amp;id=H-4807GR&amp;gad_source=1&amp;gclid=Cj0KCQiA4fi7BhC5ARIsAEV1YiYGgR0io4dJgnRFTaaBM9p6R-2IY0xvzW_qikXCILrDIgNbyg3GBswaApE9EALw_wcB</t>
    </r>
  </si>
  <si>
    <r>
      <rPr>
        <sz val="0"/>
        <color indexed="64"/>
        <rFont val="HelveticaNeue"/>
      </rPr>
      <t xml:space="preserve">Remaining shelving (color, pick ups, storage)</t>
    </r>
  </si>
  <si>
    <r>
      <rPr>
        <sz val="0"/>
        <color indexed="64"/>
        <rFont val="HelveticaNeue"/>
      </rPr>
      <t xml:space="preserve">1/4 drum (x4)</t>
    </r>
  </si>
  <si>
    <r>
      <rPr>
        <sz val="0"/>
        <color indexed="64"/>
        <rFont val="HelveticaNeue"/>
      </rPr>
      <t>https://www.uline.com/Product/Detail/S-19411/Drums/Steel-Drum-with-Lid-16-Gallon-Open-Top-Unlined?pricode=WB0299&amp;gadtype=pla&amp;id=S-19411&amp;gad_source=1&amp;gclid=Cj0KCQiA4fi7BhC5ARIsAEV1YibS6aB3LDHCH6TwP3yqD098e4MUa2v5BkeT0qC9oieUf45Av5DpvecaAiZoEALw_wcB</t>
    </r>
  </si>
  <si>
    <r>
      <rPr>
        <sz val="0"/>
        <color indexed="64"/>
        <rFont val="HelveticaNeue"/>
      </rPr>
      <t xml:space="preserve">Duralite kiln</t>
    </r>
  </si>
  <si>
    <r>
      <rPr>
        <sz val="0"/>
        <color indexed="64"/>
        <rFont val="HelveticaNeue"/>
      </rPr>
      <t>https://kilnfrog.com/products/fusion-17?variant=29446920962071&amp;country=US&amp;currency=USD&amp;utm_medium=product_sync&amp;utm_source=google&amp;utm_content=sag_organic&amp;utm_campaign=sag_organic&amp;gad_source=1&amp;gclid=Cj0KCQiA4fi7BhC5ARIsAEV1YibhcbHgEEtL5oAD01DgFqWE9Eu1UOeNeI1CcLag3Kd3C9r--pOe9j8aAoMeEALw_wcB</t>
    </r>
  </si>
  <si>
    <r>
      <rPr>
        <sz val="0"/>
        <color indexed="64"/>
        <rFont val="HelveticaNeue"/>
      </rPr>
      <t xml:space="preserve">Could only find parts on duralite webiste</t>
    </r>
  </si>
  <si>
    <r>
      <rPr>
        <sz val="0"/>
        <color indexed="64"/>
        <rFont val="HelveticaNeue"/>
      </rPr>
      <t xml:space="preserve">Sifter (x7)</t>
    </r>
  </si>
  <si>
    <r>
      <rPr>
        <sz val="0"/>
        <color indexed="64"/>
        <rFont val="HelveticaNeue"/>
      </rPr>
      <t>https://www.walmart.com/ip/Mainstays-3-Pack-Premium-Stainless-Steel-Fine-Mesh-Strainers-4-6-and-8-Silver/5221044355?wl13=3659&amp;selectedSellerId=0&amp;wmlspartner=wlpa&amp;gStoreCode=3659&amp;gQT=1</t>
    </r>
  </si>
  <si>
    <r>
      <rPr>
        <sz val="0"/>
        <color indexed="64"/>
        <rFont val="HelveticaNeue"/>
      </rPr>
      <t xml:space="preserve">Wisk brush (x2)</t>
    </r>
  </si>
  <si>
    <r>
      <rPr>
        <sz val="0"/>
        <color indexed="64"/>
        <rFont val="HelveticaNeue"/>
      </rPr>
      <t>https://www.amazon.com/Cleaning-Supplies-Handmade-Household-Sweeping/dp/B09CPW6FHM?th=1</t>
    </r>
  </si>
  <si>
    <r>
      <rPr>
        <sz val="0"/>
        <color indexed="64"/>
        <rFont val="HelveticaNeue"/>
      </rPr>
      <t xml:space="preserve">Leather gloves (x4 pairs)</t>
    </r>
  </si>
  <si>
    <r>
      <rPr>
        <sz val="0"/>
        <color indexed="64"/>
        <rFont val="HelveticaNeue"/>
      </rPr>
      <t xml:space="preserve">Standing yoke (x2)</t>
    </r>
  </si>
  <si>
    <r>
      <rPr>
        <sz val="0"/>
        <color indexed="64"/>
        <rFont val="HelveticaNeue"/>
      </rPr>
      <t>http://www.hubglass.com/wemswel.html</t>
    </r>
  </si>
  <si>
    <r>
      <rPr>
        <sz val="0"/>
        <color indexed="64"/>
        <rFont val="HelveticaNeue"/>
      </rPr>
      <t xml:space="preserve">Rolling yoke with rails</t>
    </r>
  </si>
  <si>
    <r>
      <rPr>
        <sz val="0"/>
        <color indexed="64"/>
        <rFont val="HelveticaNeue"/>
      </rPr>
      <t>https://spiralarts.com/products/rolling-yoke?srsltid=AfmBOooeMUoSRmhAWGM3wFHHRQc8Or1-kA_gfoMBDUMO0WsinxSJPYDA</t>
    </r>
  </si>
  <si>
    <r>
      <rPr>
        <sz val="0"/>
        <color indexed="64"/>
        <rFont val="HelveticaNeue"/>
      </rPr>
      <t xml:space="preserve">Optic mold - N35-20B</t>
    </r>
  </si>
  <si>
    <r>
      <rPr>
        <sz val="0"/>
        <color indexed="64"/>
        <rFont val="HelveticaNeue"/>
      </rPr>
      <t>https://products.steinertindustries.com/n3-5-20b-optic-mold-for-glassblowing/</t>
    </r>
  </si>
  <si>
    <r>
      <rPr>
        <sz val="0"/>
        <color indexed="64"/>
        <rFont val="HelveticaNeue"/>
      </rPr>
      <t xml:space="preserve">Small, 20 point</t>
    </r>
  </si>
  <si>
    <r>
      <rPr>
        <sz val="0"/>
        <color indexed="64"/>
        <rFont val="HelveticaNeue"/>
      </rPr>
      <t xml:space="preserve">Optic mold - 4-6-20A</t>
    </r>
  </si>
  <si>
    <r>
      <rPr>
        <sz val="0"/>
        <color indexed="64"/>
        <rFont val="HelveticaNeue"/>
      </rPr>
      <t>https://products.steinertindustries.com/4-6-20a-optic-mold-for-glassblowing/</t>
    </r>
  </si>
  <si>
    <r>
      <rPr>
        <sz val="0"/>
        <color indexed="64"/>
        <rFont val="HelveticaNeue"/>
      </rPr>
      <t xml:space="preserve">Open bottom</t>
    </r>
  </si>
  <si>
    <r>
      <rPr>
        <sz val="0"/>
        <color indexed="64"/>
        <rFont val="HelveticaNeue"/>
      </rPr>
      <t xml:space="preserve">Optic mold - pineapple (x2)</t>
    </r>
  </si>
  <si>
    <r>
      <rPr>
        <sz val="0"/>
        <color indexed="64"/>
        <rFont val="HelveticaNeue"/>
      </rPr>
      <t>https://glasscolor.com/bronze-mold-4-pineapple-16-points</t>
    </r>
  </si>
  <si>
    <r>
      <rPr>
        <sz val="0"/>
        <color indexed="64"/>
        <rFont val="HelveticaNeue"/>
      </rPr>
      <t xml:space="preserve">Optic mold - 12p brass</t>
    </r>
  </si>
  <si>
    <r>
      <rPr>
        <sz val="0"/>
        <color indexed="64"/>
        <rFont val="HelveticaNeue"/>
      </rPr>
      <t>https://glasscolor.com/bronze-mold-4-12-point</t>
    </r>
  </si>
  <si>
    <r>
      <rPr>
        <sz val="0"/>
        <color indexed="64"/>
        <rFont val="HelveticaNeue"/>
      </rPr>
      <t xml:space="preserve">Normal 12 point</t>
    </r>
  </si>
  <si>
    <r>
      <rPr>
        <sz val="0"/>
        <color indexed="64"/>
        <rFont val="HelveticaNeue"/>
      </rPr>
      <t xml:space="preserve">Optic mold - 6” pumpkin</t>
    </r>
  </si>
  <si>
    <r>
      <rPr>
        <sz val="0"/>
        <color indexed="64"/>
        <rFont val="HelveticaNeue"/>
      </rPr>
      <t>https://glasscolor.com/bronze-mold-6-pumpkin-8-ribs-closed</t>
    </r>
  </si>
  <si>
    <r>
      <rPr>
        <sz val="0"/>
        <color indexed="64"/>
        <rFont val="HelveticaNeue"/>
      </rPr>
      <t xml:space="preserve">Optic mold - 9”</t>
    </r>
  </si>
  <si>
    <r>
      <rPr>
        <sz val="0"/>
        <color indexed="64"/>
        <rFont val="HelveticaNeue"/>
      </rPr>
      <t>https://products.steinertindustries.com/9-2-12a-optic-mold-for-glassblowing/</t>
    </r>
  </si>
  <si>
    <r>
      <rPr>
        <sz val="0"/>
        <color indexed="64"/>
        <rFont val="HelveticaNeue"/>
      </rPr>
      <t xml:space="preserve">Fin mold</t>
    </r>
  </si>
  <si>
    <r>
      <rPr>
        <sz val="0"/>
        <color indexed="64"/>
        <rFont val="HelveticaNeue"/>
      </rPr>
      <t>https://www.facebook.com/Glasscolor/videos/fin-molds-by-jim-moore-wwwglasscolorcomglasstools-glassart-glassblowing/438675680330254/</t>
    </r>
  </si>
  <si>
    <r>
      <rPr>
        <sz val="0"/>
        <color indexed="64"/>
        <rFont val="HelveticaNeue"/>
      </rPr>
      <t xml:space="preserve">Large, Moore, curved </t>
    </r>
  </si>
  <si>
    <r>
      <rPr>
        <sz val="0"/>
        <color indexed="64"/>
        <rFont val="HelveticaNeue"/>
      </rPr>
      <t xml:space="preserve">Graphite block 6cm</t>
    </r>
  </si>
  <si>
    <r>
      <rPr>
        <sz val="0"/>
        <color indexed="64"/>
        <rFont val="HelveticaNeue"/>
      </rPr>
      <t>https://glasscolor.com/graphite-marver-block-6cm</t>
    </r>
  </si>
  <si>
    <r>
      <rPr>
        <sz val="0"/>
        <color indexed="64"/>
        <rFont val="HelveticaNeue"/>
      </rPr>
      <t xml:space="preserve">Graphite plates approx 6”x6” (x2)</t>
    </r>
  </si>
  <si>
    <r>
      <rPr>
        <sz val="0"/>
        <color indexed="64"/>
        <rFont val="HelveticaNeue"/>
      </rPr>
      <t>https://www.mountainglass.com/6-x-6-x-1-2-Thick-Graphite-Plate-HLM-Material</t>
    </r>
  </si>
  <si>
    <r>
      <rPr>
        <sz val="0"/>
        <color indexed="64"/>
        <rFont val="HelveticaNeue"/>
      </rPr>
      <t xml:space="preserve">Akro Mil bins 15”x16” (x2)</t>
    </r>
  </si>
  <si>
    <r>
      <rPr>
        <sz val="0"/>
        <color indexed="64"/>
        <rFont val="HelveticaNeue"/>
      </rPr>
      <t>https://www.amazon.com/Akro-Mils-Akro-Mils-30250B-AKM30250B-30250B-Akrobin/dp/B017URLV30/ref=sr_1_3?crid=1T622ZUVNLSI5&amp;dib=eyJ2IjoiMSJ9.6WJpGPT5bOwton_DwZleLgjGl6mh0zBI_WgK7JOpJciqsIE6APlHpS7FYBdDYrYBYM0kDbkR2xNDxMQe8YKjutGd_ArLw46kpV8usT-1y1M7J5HzW7BNlNfYm4vnY5JV42aY_ZNgJHWnYx2V5_IdU_A0F1XehevRCyQx4SlyUiwuqGvuNfQEz1U9dQ1rn4MRythiMGOdBnbcvihBUni2C7u_qQZubYofhQOIX5qiTV4OK47rzUA_056gAUQSRRC4S_zwk8bOKx1Kxn-9NcFq7mqpTSloqk7CYOziNIk6r7B-N_O29XR9uuoUjnrL2gRg51gvy6JAZ7kLbVGz0LY6diG45ZGaNv1uoJJ1OTzCwyU.hbMWrg3k-qCe5EvXxbzfb9vDg6PIUZvrdX_wwY9lnMg&amp;dib_tag=se&amp;keywords=Akro-Mils+%2230250%22&amp;qid=1736474997&amp;s=hi&amp;sprefix=akro-mils+30250+%2Ctools%2C77&amp;sr=1-3</t>
    </r>
  </si>
  <si>
    <r>
      <rPr>
        <sz val="0"/>
        <color indexed="64"/>
        <rFont val="HelveticaNeue"/>
      </rPr>
      <t xml:space="preserve">Akro Mil bins 15”x8” (x2)</t>
    </r>
  </si>
  <si>
    <r>
      <rPr>
        <sz val="0"/>
        <color indexed="64"/>
        <rFont val="HelveticaNeue"/>
      </rPr>
      <t>https://www.amazon.com/Akro-Mils-30240-Plastic-Storage-Stacking/dp/B002VK77GC/ref=sr_1_1?crid=3HH473OAB7N13&amp;dib=eyJ2IjoiMSJ9.s19BI62cKgssShOCF9IkFZ0CJZqXP-dtC8HCH-FLoU6m2g5iZdZ8JCvTIGqBTIncCoyMEwgDWbLkogIW6NbdIFsOfV69b4NdEwJh8cqatQVFwTRUOTaWraSqTbTlcIJ63wW0AFtHQS2CkEF0r0ONYGp7EWKqhO7J2CvsBKBOC1w6c_3DEEEjPf9D0dD_LKeU9egDXVx7YCbR1rgxyqUUAQ-YKf61sAFLCsDeXadR89L7zPZ47vxRelEBt_hnmHVMZaQDLsjtqqx0pejRzB7wKg0UwWyoWPQ8P7SppBIcpqlhGo_eJVrLzFxN-nysK568dr_ZuFkvp1bYAyrvqQRZqAyfY9LJCLMtKpaqSXW34TE.11P7FHvZSreeaQqot3e_vcSd3sL6efeR_iUhx1JKyng&amp;dib_tag=se&amp;keywords=Akro-Mils%2B30240%2BAkroBins%2BPlastic%2BStorage%2BBins%2C%2BSpace-Saving%2BStackable%2BBins%2C%2BGarage%2BOrganization%2BBins%2C%2BPantry%2BOrganization%2C%2BCraft%2BStorage%2C%2B15-Inch%2Bx%2B8-Inch%2Bx%2B7-Inch%2C&amp;qid=1736474245&amp;s=hi&amp;sprefix=akro-mils%2B30240%2Bakrobins%2Bplastic%2Bstorage%2Bbins%2C%2Bspace-saving%2Bstackable%2Bbins%2C%2Bgarage%2Borganization%2Bbins%2C%2Bpantry%2Borganization%2C%2Bcraft%2Bstorage%2C%2B15-inch%2Bx%2B8-inch%2Bx%2B7-inch%2C%2Ctools%2C65&amp;sr=1-1&amp;th=1</t>
    </r>
  </si>
  <si>
    <r>
      <rPr>
        <sz val="0"/>
        <color indexed="64"/>
        <rFont val="HelveticaNeue"/>
      </rPr>
      <t xml:space="preserve">Cork set - 6”x8”</t>
    </r>
  </si>
  <si>
    <r>
      <rPr>
        <sz val="0"/>
        <color indexed="64"/>
        <rFont val="HelveticaNeue"/>
      </rPr>
      <t>https://glasscolor.com/cork-paddles-medium-9-x-6</t>
    </r>
  </si>
  <si>
    <r>
      <rPr>
        <sz val="0"/>
        <color indexed="64"/>
        <rFont val="HelveticaNeue"/>
      </rPr>
      <t xml:space="preserve">New, squared corners</t>
    </r>
  </si>
  <si>
    <r>
      <rPr>
        <sz val="0"/>
        <color indexed="64"/>
        <rFont val="HelveticaNeue"/>
      </rPr>
      <t xml:space="preserve">Cork set - 4” circle</t>
    </r>
  </si>
  <si>
    <r>
      <rPr>
        <sz val="0"/>
        <color indexed="64"/>
        <rFont val="HelveticaNeue"/>
      </rPr>
      <t>https://glasscolor.com/cork-paddles-round-4</t>
    </r>
  </si>
  <si>
    <r>
      <rPr>
        <sz val="0"/>
        <color indexed="64"/>
        <rFont val="HelveticaNeue"/>
      </rPr>
      <t xml:space="preserve">Kevlar gloves mit covers (x2 pairs)</t>
    </r>
  </si>
  <si>
    <r>
      <rPr>
        <sz val="0"/>
        <color indexed="64"/>
        <rFont val="HelveticaNeue"/>
      </rPr>
      <t>https://glasscolor.com/kevlar-mitts-cover-standard-weight</t>
    </r>
  </si>
  <si>
    <r>
      <rPr>
        <sz val="0"/>
        <color indexed="64"/>
        <rFont val="HelveticaNeue"/>
      </rPr>
      <t>New</t>
    </r>
  </si>
  <si>
    <r>
      <rPr>
        <sz val="0"/>
        <color indexed="64"/>
        <rFont val="HelveticaNeue"/>
      </rPr>
      <t xml:space="preserve">Porter Cable Drill (x2)</t>
    </r>
  </si>
  <si>
    <r>
      <rPr>
        <sz val="0"/>
        <color indexed="64"/>
        <rFont val="HelveticaNeue"/>
      </rPr>
      <t>https://www.tractorsupply.com/tsc/product/porter-cable-20v-max-cordless-drill-driver-kit-pcck607lb-1637288?store=368&amp;cid=Google-Shopping-Sustain&amp;utm_medium=Google&amp;utm_source=Shopping&amp;utm_content=Sustain&amp;gad_source=1&amp;gclid=CjwKCAiAhP67BhAVEiwA2E_9gwp5UbdPnCByaQk5C2EMmR3yxJQYQ6Gm3THSUYFNfyKPrezwsXGiLxoC3WkQAvD_BwE</t>
    </r>
  </si>
  <si>
    <r>
      <rPr>
        <sz val="0"/>
        <color indexed="64"/>
        <rFont val="HelveticaNeue"/>
      </rPr>
      <t xml:space="preserve">15 Gallon metal buckets (x2)</t>
    </r>
  </si>
  <si>
    <r>
      <rPr>
        <sz val="0"/>
        <color indexed="64"/>
        <rFont val="HelveticaNeue"/>
      </rPr>
      <t xml:space="preserve">Clear plastic bins - 64 oz (x91)</t>
    </r>
  </si>
  <si>
    <r>
      <rPr>
        <sz val="0"/>
        <color indexed="64"/>
        <rFont val="HelveticaNeue"/>
      </rPr>
      <t>https://us.amazon.com/ljdeals-Storage-Containers-Plastic-Canisters/dp/B09FV9PJFR/ref=sr_1_2?dib=eyJ2IjoiMSJ9.Ofm8H0o15bvkolylcrn35a_p2eBKDc_8vRLYDtfwM1uAKOnrUDoBhvWdM6DLwgNvmk27qNvM-8W1zBqPHyQjRhLdsustZ3t9obJbkVuIoeq4849nFJhfl582bg8TnhWoZ9QUZ2DXNyeWUvIcSXi_unDCREf1BN-vZTu3hVhi7OjMdyVR3plYkd_w2rdN-Jj4vLMnAOtspqSWIGrL0hC_iKsRcDA5adau1uitQFu5RtFwHDqDUEtt9zt3Vj6Xe3CC00pZfKHUt2LOznhGqpm6xXAoNxwNkEo7gpKvAJT4YaE7oow4JtOhK469cssHXCUVOMnF75laYbGbJKwj1Lvq8Ja6qLF5_Mf-cxLM6-ZAoupY-1QEMUJ9_uxS2i3Ef9fURbtm272Emc_hMQAV3FQt9rP6yHZlVlryvxWqiFJksPvUa2tjBePc5SAsjOwB5Tvp.fMNldQQsA42DzH_Hd4qGtclxHz_OAkSQonl026At71A&amp;dib_tag=se&amp;keywords=64oz+Clear+PET+Plastic+Square+Wide+Mouth+Jars+with+Grip+Handle+and+White+Ribbed+Lined+Caps%2C&amp;qid=1736478169&amp;sr=8-2</t>
    </r>
  </si>
  <si>
    <r>
      <rPr>
        <sz val="0"/>
        <color indexed="64"/>
        <rFont val="HelveticaNeue"/>
      </rPr>
      <t xml:space="preserve">Color storage</t>
    </r>
  </si>
  <si>
    <r>
      <rPr>
        <sz val="0"/>
        <color indexed="64"/>
        <rFont val="HelveticaNeue"/>
      </rPr>
      <t xml:space="preserve">Glass color (x246 kilos)</t>
    </r>
  </si>
  <si>
    <r>
      <rPr>
        <sz val="0"/>
        <color indexed="64"/>
        <rFont val="HelveticaNeue"/>
      </rPr>
      <t xml:space="preserve">Kilos are approximate and average $40/k. Includes on wall and out for use</t>
    </r>
  </si>
  <si>
    <r>
      <rPr>
        <sz val="0"/>
        <color indexed="64"/>
        <rFont val="HelveticaNeue"/>
      </rPr>
      <t xml:space="preserve">Baking sheets (x9)</t>
    </r>
  </si>
  <si>
    <r>
      <rPr>
        <sz val="0"/>
        <color indexed="64"/>
        <rFont val="HelveticaNeue"/>
      </rPr>
      <t>https://www.amazon.com/CHEF-Stainless-Rectangle-16x12x1-Dishwasher/dp/B078N75QMX?th=1</t>
    </r>
  </si>
  <si>
    <r>
      <rPr>
        <sz val="0"/>
        <color indexed="64"/>
        <rFont val="HelveticaNeue"/>
      </rPr>
      <t xml:space="preserve">20’ Werner ladder</t>
    </r>
  </si>
  <si>
    <r>
      <rPr>
        <sz val="0"/>
        <color indexed="64"/>
        <rFont val="HelveticaNeue"/>
      </rPr>
      <t>https://www.acehardware.com/departments/building-supplies/ladders/extension-ladders/10222?store=03715&amp;gad_source=1&amp;gclid=CjwKCAiAhP67BhAVEiwA2E_9g_rJOhdvWFbnWnhJaQUUs2AjOFWYN_KfEu7RMfz-hOpRv0H98Q72aBoCfbEQAvD_BwE&amp;gclsrc=aw.ds</t>
    </r>
  </si>
  <si>
    <r>
      <rPr>
        <sz val="0"/>
        <color indexed="64"/>
        <rFont val="HelveticaNeue"/>
      </rPr>
      <t xml:space="preserve">Grill mark tongs (x6)</t>
    </r>
  </si>
  <si>
    <r>
      <rPr>
        <sz val="0"/>
        <color indexed="64"/>
        <rFont val="HelveticaNeue"/>
      </rPr>
      <t>https://www.acehardware.com/departments/outdoor-living/grills-and-smokers/grilling-utensils-and-tools/8083985?store=14850&amp;gad_source=1&amp;gclid=CjwKCAiAhP67BhAVEiwA2E_9g0TH5I3VNhiDVunYxCwIreE5UBmWHXcKJ2ugN0uuife60EnywnWDAhoCKu4QAvD_BwE&amp;gclsrc=aw.ds</t>
    </r>
  </si>
  <si>
    <r>
      <rPr>
        <sz val="0"/>
        <color indexed="64"/>
        <rFont val="HelveticaNeue"/>
      </rPr>
      <t xml:space="preserve">5 new, one used</t>
    </r>
  </si>
  <si>
    <r>
      <rPr>
        <sz val="0"/>
        <color indexed="64"/>
        <rFont val="HelveticaNeue"/>
      </rPr>
      <t xml:space="preserve">Lasko floor fan (x3)</t>
    </r>
  </si>
  <si>
    <r>
      <rPr>
        <sz val="0"/>
        <color indexed="64"/>
        <rFont val="HelveticaNeue"/>
      </rPr>
      <t>https://www.acehardware.com/departments/heating-and-cooling/portable-and-exhaust-fans/household-fans/6006194?store=03715&amp;gad_source=1&amp;gclid=CjwKCAiAhP67BhAVEiwA2E_9gwECZOVxq8pqqowCTQIVdOTsKgkYilS-mFvCP7iWsBKybZ0KabELYRoCMyAQAvD_BwE&amp;gclsrc=aw.ds</t>
    </r>
  </si>
  <si>
    <r>
      <rPr>
        <sz val="0"/>
        <color indexed="64"/>
        <rFont val="HelveticaNeue"/>
      </rPr>
      <t xml:space="preserve">Hookah tips (x6 boxes)</t>
    </r>
  </si>
  <si>
    <r>
      <rPr>
        <sz val="0"/>
        <color indexed="64"/>
        <rFont val="HelveticaNeue"/>
      </rPr>
      <t>https://kitosunhookah.com/products/hookah-tips-disposable-hookah-mouth-tips-individual-wrapped-various-colors-male-hookah-hose-mouth-tips-universal-no-sharp-edges-pack-of-100-tips-c</t>
    </r>
  </si>
  <si>
    <r>
      <rPr>
        <sz val="0"/>
        <color indexed="64"/>
        <rFont val="HelveticaNeue"/>
      </rPr>
      <t xml:space="preserve">Plasticiade outside sign</t>
    </r>
  </si>
  <si>
    <r>
      <rPr>
        <sz val="0"/>
        <color indexed="64"/>
        <rFont val="HelveticaNeue"/>
      </rPr>
      <t>https://www.uline.com/BL_2273/WindPro-Heavy-Duty-Snap-Edge-Signs</t>
    </r>
  </si>
  <si>
    <r>
      <rPr>
        <sz val="0"/>
        <color indexed="64"/>
        <rFont val="HelveticaNeue"/>
      </rPr>
      <t xml:space="preserve">6’ folding table</t>
    </r>
  </si>
  <si>
    <r>
      <rPr>
        <sz val="0"/>
        <color indexed="64"/>
        <rFont val="HelveticaNeue"/>
      </rPr>
      <t>https://www.samsclub.com/p/6-banquet-table-commerical-quality/prod6910044?itemNumber=212064&amp;gQT=1</t>
    </r>
  </si>
  <si>
    <r>
      <rPr>
        <sz val="0"/>
        <color indexed="64"/>
        <rFont val="HelveticaNeue"/>
      </rPr>
      <t xml:space="preserve">Bar stool (x4)</t>
    </r>
  </si>
  <si>
    <r>
      <rPr>
        <sz val="0"/>
        <color indexed="64"/>
        <rFont val="HelveticaNeue"/>
      </rPr>
      <t>https://www.homedepot.com/p/StyleWell-Walnut-Brown-Finish-Backless-Saddle-Bar-Stools-Set-of-2-SH0210171SGH03/309089337?source=shoppingads&amp;locale=en-US&amp;srsltid=AfmBOopWcFswHwzMLUyRBwQQHSJwduNS13J0i7-B8G5uZHQwfYwwQCDMvSk&amp;gQT=1</t>
    </r>
  </si>
  <si>
    <r>
      <rPr>
        <sz val="0"/>
        <color indexed="64"/>
        <rFont val="HelveticaNeue"/>
      </rPr>
      <t xml:space="preserve">4” stainless bowls (x44)</t>
    </r>
  </si>
  <si>
    <r>
      <rPr>
        <sz val="0"/>
        <color indexed="64"/>
        <rFont val="HelveticaNeue"/>
      </rPr>
      <t>https://www.ikea.com/us/en/p/blanda-blank-serving-bowl-stainless-steel-30081467/#content</t>
    </r>
  </si>
  <si>
    <r>
      <rPr>
        <sz val="0"/>
        <color indexed="64"/>
        <rFont val="HelveticaNeue"/>
      </rPr>
      <t xml:space="preserve">For glass color</t>
    </r>
  </si>
  <si>
    <r>
      <rPr>
        <sz val="0"/>
        <color indexed="64"/>
        <rFont val="HelveticaNeue"/>
      </rPr>
      <t xml:space="preserve">Porter Cable hand vacuum</t>
    </r>
  </si>
  <si>
    <r>
      <rPr>
        <sz val="0"/>
        <color indexed="64"/>
        <rFont val="HelveticaNeue"/>
      </rPr>
      <t>https://www.lowes.com/pd/CRAFTSMAN-V20-Cordless-Hand-Vacuum-Bare/5000250841</t>
    </r>
  </si>
  <si>
    <r>
      <rPr>
        <sz val="0"/>
        <color indexed="64"/>
        <rFont val="HelveticaNeue"/>
      </rPr>
      <t xml:space="preserve">Don’t make these anymore</t>
    </r>
  </si>
  <si>
    <r>
      <rPr>
        <sz val="0"/>
        <color indexed="64"/>
        <rFont val="HelveticaNeue"/>
      </rPr>
      <t xml:space="preserve">Metal dust pan and handbroom</t>
    </r>
  </si>
  <si>
    <r>
      <rPr>
        <sz val="0"/>
        <color indexed="64"/>
        <rFont val="HelveticaNeue"/>
      </rPr>
      <t>https://www.uline.com/Product/Detail/H-1348/Dust-Pans/Steel-Dust-Pan-12?pricode=WA9163&amp;gadtype=pla&amp;id=H-1348&amp;gad_source=1&amp;gclid=Cj0KCQiAyoi8BhDvARIsAO_CDsCuoBfP2P2u6UDPLY4gakApFYWv2YOBnGHOPxXNx-mKLCJLlNscq_AaAoqpEALw_wcB</t>
    </r>
  </si>
  <si>
    <r>
      <rPr>
        <sz val="0"/>
        <color indexed="64"/>
        <rFont val="HelveticaNeue"/>
      </rPr>
      <t xml:space="preserve">Mestek infrared thermometer</t>
    </r>
  </si>
  <si>
    <r>
      <rPr>
        <sz val="0"/>
        <color indexed="64"/>
        <rFont val="HelveticaNeue"/>
      </rPr>
      <t>https://www.amazon.com/MESTEK-Thermometer-Temperature-Measurement-Adjustable/dp/B0BCQ9WLC3/ref=asc_df_B0BCQ9WLC3?mcid=b04219fb03b2359a8241c899c201f2a3&amp;hvocijid=12472913078957741636-B0BCQ9WLC3-&amp;hvexpln=73&amp;tag=hyprod-20&amp;linkCode=df0&amp;hvadid=692875362841&amp;hvpos=&amp;hvnetw=g&amp;hvrand=12472913078957741636&amp;hvpone=&amp;hvptwo=&amp;hvqmt=&amp;hvdev=c&amp;hvdvcmdl=&amp;hvlocint=&amp;hvlocphy=9013288&amp;hvtargid=pla-2281435181218&amp;th=1</t>
    </r>
  </si>
  <si>
    <r>
      <rPr>
        <sz val="0"/>
        <color indexed="64"/>
        <rFont val="HelveticaNeue"/>
      </rPr>
      <t xml:space="preserve">5 gallon buckets (x22)</t>
    </r>
  </si>
  <si>
    <r>
      <rPr>
        <sz val="0"/>
        <color indexed="64"/>
        <rFont val="HelveticaNeue"/>
      </rPr>
      <t>https://www.uline.com/BL_8150/Plastic-Pails-and-Lids?pricode=WG17&amp;AdKeyword=buckets%205%20gallon&amp;AdMatchtype=p&amp;gad_source=1&amp;gclid=Cj0KCQiAyoi8BhDvARIsAO_CDsC7gDwZTloIMeTGkrZMgOr93h_s1wWbVLPEVDMZ2WnezZ86NCoE8TsaAlLWEALw_wcB</t>
    </r>
  </si>
  <si>
    <r>
      <rPr>
        <sz val="0"/>
        <color indexed="64"/>
        <rFont val="HelveticaNeue"/>
      </rPr>
      <t xml:space="preserve">Includes ones in hallway</t>
    </r>
  </si>
  <si>
    <r>
      <rPr>
        <sz val="0"/>
        <color indexed="64"/>
        <rFont val="HelveticaNeue"/>
      </rPr>
      <t xml:space="preserve">Sweeping compound</t>
    </r>
  </si>
  <si>
    <r>
      <rPr>
        <sz val="0"/>
        <color indexed="64"/>
        <rFont val="HelveticaNeue"/>
      </rPr>
      <t>https://www.uline.com/BL_7004/Industrial-Sweeping-Compounds</t>
    </r>
  </si>
  <si>
    <r>
      <rPr>
        <sz val="0"/>
        <color indexed="64"/>
        <rFont val="HelveticaNeue"/>
      </rPr>
      <t xml:space="preserve">Orbis drink container (x24)</t>
    </r>
  </si>
  <si>
    <r>
      <rPr>
        <sz val="0"/>
        <color indexed="64"/>
        <rFont val="HelveticaNeue"/>
      </rPr>
      <t>https://www.webstaurantstore.com/beverage-crate/474BEV20C.html</t>
    </r>
  </si>
  <si>
    <r>
      <rPr>
        <sz val="0"/>
        <color indexed="64"/>
        <rFont val="HelveticaNeue"/>
      </rPr>
      <t xml:space="preserve">Used for glass bottle storage</t>
    </r>
  </si>
  <si>
    <r>
      <rPr>
        <sz val="0"/>
        <color indexed="64"/>
        <rFont val="HelveticaNeue"/>
      </rPr>
      <t xml:space="preserve">Award base molds </t>
    </r>
  </si>
  <si>
    <r>
      <rPr>
        <sz val="0"/>
        <color indexed="64"/>
        <rFont val="HelveticaNeue"/>
      </rPr>
      <t>Optional</t>
    </r>
  </si>
  <si>
    <r>
      <rPr>
        <b/>
        <sz val="0"/>
        <color indexed="64"/>
        <rFont val="HelveticaNeue-Bold"/>
      </rPr>
      <t>Total</t>
    </r>
  </si>
  <si>
    <r>
      <rPr>
        <b/>
        <sz val="0"/>
        <color indexed="64"/>
        <rFont val="HelveticaNeue-Bold"/>
      </rPr>
      <t xml:space="preserve">Overall total</t>
    </r>
  </si>
  <si>
    <r>
      <rPr>
        <b/>
        <sz val="0"/>
        <color indexed="65"/>
        <rFont val="HelveticaNeue-Bold"/>
      </rPr>
      <t>Item</t>
    </r>
  </si>
  <si>
    <r>
      <rPr>
        <b/>
        <sz val="0"/>
        <color indexed="65"/>
        <rFont val="HelveticaNeue-Bold"/>
      </rPr>
      <t>Amount</t>
    </r>
  </si>
  <si>
    <r>
      <rPr>
        <b/>
        <sz val="0"/>
        <color indexed="65"/>
        <rFont val="HelveticaNeue-Bold"/>
      </rPr>
      <t xml:space="preserve">Link to comparable item</t>
    </r>
  </si>
  <si>
    <r>
      <rPr>
        <b/>
        <sz val="0"/>
        <color indexed="65"/>
        <rFont val="HelveticaNeue-Bold"/>
      </rPr>
      <t>Notes</t>
    </r>
  </si>
  <si>
    <r>
      <rPr>
        <sz val="0"/>
        <color indexed="64"/>
        <rFont val="HelveticaNeue"/>
      </rPr>
      <t xml:space="preserve">Glass, wall art, and shirt inventory</t>
    </r>
  </si>
  <si>
    <r>
      <rPr>
        <sz val="0"/>
        <color indexed="64"/>
        <rFont val="HelveticaNeue"/>
      </rPr>
      <t xml:space="preserve">Wall shelving (x5)</t>
    </r>
  </si>
  <si>
    <r>
      <rPr>
        <sz val="0"/>
        <color indexed="64"/>
        <rFont val="HelveticaNeue"/>
      </rPr>
      <t>https://www.worldmarket.com/p/organic-edge-wood-mix-and-match-wall-shelf-527215.html?gPromoCode=ST10September&amp;gQT=1</t>
    </r>
  </si>
  <si>
    <r>
      <rPr>
        <sz val="0"/>
        <color indexed="64"/>
        <rFont val="HelveticaNeue"/>
      </rPr>
      <t xml:space="preserve">Pedestals (x12)</t>
    </r>
  </si>
  <si>
    <r>
      <rPr>
        <sz val="0"/>
        <color indexed="64"/>
        <rFont val="HelveticaNeue"/>
      </rPr>
      <t>https://www.wayfair.com/furniture/pdp/latitude-run-42-tall-cube-pedestal-table-display-glorifier-riser-flower-sculputure-lamp-stand-w005713062.html</t>
    </r>
  </si>
  <si>
    <r>
      <rPr>
        <sz val="0"/>
        <color indexed="64"/>
        <rFont val="HelveticaNeue"/>
      </rPr>
      <t xml:space="preserve">Rolling shelving (x2)</t>
    </r>
  </si>
  <si>
    <r>
      <rPr>
        <sz val="0"/>
        <color indexed="64"/>
        <rFont val="HelveticaNeue"/>
      </rPr>
      <t xml:space="preserve">Computer (x2)</t>
    </r>
  </si>
  <si>
    <r>
      <rPr>
        <sz val="0"/>
        <color indexed="64"/>
        <rFont val="HelveticaNeue"/>
      </rPr>
      <t xml:space="preserve">Office desk area</t>
    </r>
  </si>
  <si>
    <r>
      <rPr>
        <sz val="0"/>
        <color indexed="64"/>
        <rFont val="HelveticaNeue"/>
      </rPr>
      <t xml:space="preserve">Tripar ornament stand - chrome (x55)</t>
    </r>
  </si>
  <si>
    <r>
      <rPr>
        <sz val="0"/>
        <color indexed="64"/>
        <rFont val="HelveticaNeue"/>
      </rPr>
      <t>https://www.tripar.com/item/23-3927B/decorative-ornament-stand-chrome-small</t>
    </r>
  </si>
  <si>
    <r>
      <rPr>
        <sz val="0"/>
        <color indexed="64"/>
        <rFont val="HelveticaNeue"/>
      </rPr>
      <t xml:space="preserve">Tripartite ornament stand - black (x18)</t>
    </r>
  </si>
  <si>
    <r>
      <rPr>
        <sz val="0"/>
        <color indexed="64"/>
        <rFont val="HelveticaNeue"/>
      </rPr>
      <t>https://www.tripar.com/item/16576/harp-ornament-stand-black</t>
    </r>
  </si>
  <si>
    <r>
      <rPr>
        <sz val="0"/>
        <color indexed="64"/>
        <rFont val="HelveticaNeue"/>
      </rPr>
      <t xml:space="preserve">Square stand and iPad</t>
    </r>
  </si>
  <si>
    <r>
      <rPr>
        <sz val="0"/>
        <color indexed="64"/>
        <rFont val="HelveticaNeue"/>
      </rPr>
      <t>https://squareup.com/shop/hardware/us/en/products/ipad-pos-stand-integrated-card-reader-usb-c?device=c&amp;gad_source=1&amp;gclid=Cj0KCQiAyoi8BhDvARIsAO_CDsB-MO6_LM6U_wzG34NjIlSUDHp2izFGwnsNxmfbCqTQBeRXG8-HZhkaAvdoEALw_wcB&amp;gclsrc=aw.ds&amp;kw=PRODUCT_GROUP&amp;kwid=p80141346532&amp;matchtype=&amp;pcrid=699391726306&amp;pdv=c&amp;pkw=&amp;pmt=&amp;pub=GOOGLE</t>
    </r>
  </si>
  <si>
    <r>
      <rPr>
        <sz val="0"/>
        <color indexed="64"/>
        <rFont val="HelveticaNeue"/>
      </rPr>
      <t xml:space="preserve">Receipt printer</t>
    </r>
  </si>
  <si>
    <r>
      <rPr>
        <sz val="0"/>
        <color indexed="64"/>
        <rFont val="HelveticaNeue"/>
      </rPr>
      <t>https://www.barcodefactory.com/star-micronics/pos-printers/tsp650ii/39449670?srsltid=AfmBOorob65-NsjleIXOBuVC7Ski6Uj2ATMnvyZfTq5nprwGXqpj6H6tL7c&amp;gQT=2</t>
    </r>
  </si>
  <si>
    <r>
      <rPr>
        <sz val="0"/>
        <color indexed="64"/>
        <rFont val="HelveticaNeue"/>
      </rPr>
      <t xml:space="preserve">Office chairs (x2)</t>
    </r>
  </si>
  <si>
    <r>
      <rPr>
        <sz val="0"/>
        <color indexed="64"/>
        <rFont val="HelveticaNeue"/>
      </rPr>
      <t>https://www.amazon.com/Furmax-Exectuive-Adjustable-Managerial-Computer/dp/B07T291QPJ?source=ps-sl-shoppingads-lpcontext&amp;ref_=fplfs&amp;smid=A3D1UC8SMMZZRH&amp;gPromoCode=8302886695737403527&amp;gQT=1&amp;th=1</t>
    </r>
  </si>
  <si>
    <r>
      <rPr>
        <sz val="0"/>
        <color indexed="64"/>
        <rFont val="HelveticaNeue"/>
      </rPr>
      <t xml:space="preserve">Wire rack (5’x2’)</t>
    </r>
  </si>
  <si>
    <r>
      <rPr>
        <sz val="0"/>
        <color indexed="64"/>
        <rFont val="HelveticaNeue"/>
      </rPr>
      <t>https://www.amazon.com/AHOME-Storage-Cabinet-Shelving-Bookcase/dp/B07DMDW6G7?th=1</t>
    </r>
  </si>
  <si>
    <r>
      <rPr>
        <sz val="0"/>
        <color indexed="64"/>
        <rFont val="HelveticaNeue"/>
      </rPr>
      <t xml:space="preserve">Shirt display</t>
    </r>
  </si>
  <si>
    <r>
      <rPr>
        <b/>
        <sz val="0"/>
        <color indexed="64"/>
        <rFont val="HelveticaNeue"/>
      </rPr>
      <t>Total</t>
    </r>
  </si>
  <si>
    <r>
      <rPr>
        <b/>
        <sz val="0"/>
        <color indexed="65"/>
        <rFont val="HelveticaNeue-Bold"/>
      </rPr>
      <t>Item</t>
    </r>
  </si>
  <si>
    <r>
      <rPr>
        <b/>
        <sz val="0"/>
        <color indexed="65"/>
        <rFont val="HelveticaNeue-Bold"/>
      </rPr>
      <t>Amount</t>
    </r>
  </si>
  <si>
    <r>
      <rPr>
        <b/>
        <sz val="0"/>
        <color indexed="65"/>
        <rFont val="HelveticaNeue-Bold"/>
      </rPr>
      <t xml:space="preserve">Link to comparable item</t>
    </r>
  </si>
  <si>
    <r>
      <rPr>
        <b/>
        <sz val="0"/>
        <color indexed="65"/>
        <rFont val="HelveticaNeue-Bold"/>
      </rPr>
      <t>Notes</t>
    </r>
  </si>
  <si>
    <r>
      <rPr>
        <sz val="0"/>
        <color indexed="64"/>
        <rFont val="HelveticaNeue"/>
      </rPr>
      <t xml:space="preserve">Akro Mil bins 5”x4” (x6)</t>
    </r>
  </si>
  <si>
    <r>
      <rPr>
        <sz val="0"/>
        <color indexed="64"/>
        <rFont val="HelveticaNeue"/>
      </rPr>
      <t>https://www.amazon.com/dp/B001SR4YEC/ref=twister_B0CZNXZ41C?_encoding=UTF8&amp;th=1</t>
    </r>
  </si>
  <si>
    <r>
      <rPr>
        <sz val="0"/>
        <color indexed="64"/>
        <rFont val="HelveticaNeue"/>
      </rPr>
      <t xml:space="preserve">Akro Mil bins 15”x8” (x10)</t>
    </r>
  </si>
  <si>
    <r>
      <rPr>
        <sz val="0"/>
        <color indexed="64"/>
        <rFont val="HelveticaNeue"/>
      </rPr>
      <t>https://www.amazon.com/Akro-Mils-30240-Plastic-Storage-Stacking/dp/B002VK77GC/ref=sr_1_1?crid=3HH473OAB7N13&amp;dib=eyJ2IjoiMSJ9.s19BI62cKgssShOCF9IkFZ0CJZqXP-dtC8HCH-FLoU6m2g5iZdZ8JCvTIGqBTIncCoyMEwgDWbLkogIW6NbdIFsOfV69b4NdEwJh8cqatQVFwTRUOTaWraSqTbTlcIJ63wW0AFtHQS2CkEF0r0ONYGp7EWKqhO7J2CvsBKBOC1w6c_3DEEEjPf9D0dD_LKeU9egDXVx7YCbR1rgxyqUUAQ-YKf61sAFLCsDeXadR89L7zPZ47vxRelEBt_hnmHVMZaQDLsjtqqx0pejRzB7wKg0UwWyoWPQ8P7SppBIcpqlhGo_eJVrLzFxN-nysK568dr_ZuFkvp1bYAyrvqQRZqAyfY9LJCLMtKpaqSXW34TE.11P7FHvZSreeaQqot3e_vcSd3sL6efeR_iUhx1JKyng&amp;dib_tag=se&amp;keywords=Akro-Mils%2B30240%2BAkroBins%2BPlastic%2BStorage%2BBins%2C%2BSpace-Saving%2BStackable%2BBins%2C%2BGarage%2BOrganization%2BBins%2C%2BPantry%2BOrganization%2C%2BCraft%2BStorage%2C%2B15-Inch%2Bx%2B8-Inch%2Bx%2B7-Inch%2C&amp;qid=1736474245&amp;s=hi&amp;sprefix=akro-mils%2B30240%2Bakrobins%2Bplastic%2Bstorage%2Bbins%2C%2Bspace-saving%2Bstackable%2Bbins%2C%2Bgarage%2Borganization%2Bbins%2C%2Bpantry%2Borganization%2C%2Bcraft%2Bstorage%2C%2B15-inch%2Bx%2B8-inch%2Bx%2B7-inch%2C%2Ctools%2C65&amp;sr=1-1&amp;th=1</t>
    </r>
  </si>
  <si>
    <r>
      <rPr>
        <sz val="0"/>
        <color indexed="64"/>
        <rFont val="HelveticaNeue"/>
      </rPr>
      <t xml:space="preserve">Akro Mil bins 15”x16” (x4)</t>
    </r>
  </si>
  <si>
    <r>
      <rPr>
        <sz val="0"/>
        <color indexed="64"/>
        <rFont val="HelveticaNeue"/>
      </rPr>
      <t>https://www.amazon.com/Akro-Mils-Akro-Mils-30250B-AKM30250B-30250B-Akrobin/dp/B017URLV30/ref=sr_1_3?crid=1T622ZUVNLSI5&amp;dib=eyJ2IjoiMSJ9.6WJpGPT5bOwton_DwZleLgjGl6mh0zBI_WgK7JOpJciqsIE6APlHpS7FYBdDYrYBYM0kDbkR2xNDxMQe8YKjutGd_ArLw46kpV8usT-1y1M7J5HzW7BNlNfYm4vnY5JV42aY_ZNgJHWnYx2V5_IdU_A0F1XehevRCyQx4SlyUiwuqGvuNfQEz1U9dQ1rn4MRythiMGOdBnbcvihBUni2C7u_qQZubYofhQOIX5qiTV4OK47rzUA_056gAUQSRRC4S_zwk8bOKx1Kxn-9NcFq7mqpTSloqk7CYOziNIk6r7B-N_O29XR9uuoUjnrL2gRg51gvy6JAZ7kLbVGz0LY6diG45ZGaNv1uoJJ1OTzCwyU.hbMWrg3k-qCe5EvXxbzfb9vDg6PIUZvrdX_wwY9lnMg&amp;dib_tag=se&amp;keywords=Akro-Mils+%2230250%22&amp;qid=1736474997&amp;s=hi&amp;sprefix=akro-mils+30250+%2Ctools%2C77&amp;sr=1-3</t>
    </r>
  </si>
  <si>
    <r>
      <rPr>
        <sz val="0"/>
        <color indexed="64"/>
        <rFont val="HelveticaNeue"/>
      </rPr>
      <t xml:space="preserve">Akro Mil louvered panel - 36”x19” (x2)</t>
    </r>
  </si>
  <si>
    <r>
      <rPr>
        <sz val="0"/>
        <color indexed="64"/>
        <rFont val="HelveticaNeue"/>
      </rPr>
      <t>https://www.amazon.com/Akro-Mils-Storage-Louvered-Organizer-AkroBins/dp/B0DC67DCS8/ref=sr_1_7?crid=1TKE5QRATLJRK&amp;dib=eyJ2IjoiMSJ9.nC6AChe9pZg2cEpE6stE_prtr2y25L0KfMz_Bzjp5jfIe4Wd7xN9T3g91uionzWDyUYP-wDDuOtTm7z0nNw-UXeLrkOcUiVbK1bK-OY7-TTC2NYQ7EctFavcI81Nsz012XLFKbb5FnlVBTNHT7VG4YwmzImvk4c_Z6Lv7X9UuKjpqFj_JliDhs1NACnEW6udTT6PYXhPovLRyGnWWz8-YJHldb3VNWLTIKrxXo1gsKABLPf1i4D5wmmEzKG4WTJd5M_7-YzJUMVcNe6_oCfk-ojCxcmHXoTq_dFycKU_dabXLTMdeZzVSEThZG8aUbALSihwWRy5TmxgIhLZ5vz_Kd1l9bmvTvZPw6uLOfiCaFM.vDCSZj1OrUMe30-t9FN05ZNfffCdddErH2iOtcehFWw&amp;dib_tag=se&amp;keywords=Akro-Mils%2Blouvered%2Bpanel%2B36%22x19%22&amp;qid=1736475282&amp;s=hi&amp;sprefix=akro-mils%2Blouvered%2Bpanel%2B36%2Bx19%2B%2Ctools%2C65&amp;sr=1-7&amp;th=1</t>
    </r>
  </si>
  <si>
    <r>
      <rPr>
        <sz val="0"/>
        <color indexed="64"/>
        <rFont val="HelveticaNeue"/>
      </rPr>
      <t xml:space="preserve">Louvered panel - 18”x8”</t>
    </r>
  </si>
  <si>
    <r>
      <rPr>
        <sz val="0"/>
        <color indexed="64"/>
        <rFont val="HelveticaNeue"/>
      </rPr>
      <t xml:space="preserve">Ryobi glue gun</t>
    </r>
  </si>
  <si>
    <r>
      <rPr>
        <sz val="0"/>
        <color indexed="64"/>
        <rFont val="HelveticaNeue"/>
      </rPr>
      <t>https://www.walmart.com/ip/18-Volt-Cordless-Compact-Glue-Gun-Combo-Kit-with-Battery-and-Charger-NO-Retail-Packaging-Comes-in-Bulk-Packaging/14277806697</t>
    </r>
  </si>
  <si>
    <r>
      <rPr>
        <sz val="0"/>
        <color indexed="64"/>
        <rFont val="HelveticaNeue"/>
      </rPr>
      <t xml:space="preserve">Includes battery and charger</t>
    </r>
  </si>
  <si>
    <r>
      <rPr>
        <sz val="0"/>
        <color indexed="64"/>
        <rFont val="HelveticaNeue"/>
      </rPr>
      <t xml:space="preserve">Custom brass stamps (x12)</t>
    </r>
  </si>
  <si>
    <r>
      <rPr>
        <sz val="0"/>
        <color indexed="64"/>
        <rFont val="HelveticaNeue"/>
      </rPr>
      <t>https://www.protostamps.com/products/swg-custom-stamps-15-20-mm</t>
    </r>
  </si>
  <si>
    <r>
      <rPr>
        <sz val="0"/>
        <color indexed="64"/>
        <rFont val="HelveticaNeue"/>
      </rPr>
      <t xml:space="preserve">Smashy color bar breaker</t>
    </r>
  </si>
  <si>
    <r>
      <rPr>
        <sz val="0"/>
        <color indexed="64"/>
        <rFont val="HelveticaNeue"/>
      </rPr>
      <t>https://glasscolor.com/smashy-portable-rod-cutter-grape-ape</t>
    </r>
  </si>
  <si>
    <r>
      <rPr>
        <sz val="0"/>
        <color indexed="64"/>
        <rFont val="HelveticaNeue"/>
      </rPr>
      <t xml:space="preserve">Wood molds (x4)</t>
    </r>
  </si>
  <si>
    <r>
      <rPr>
        <sz val="0"/>
        <color indexed="64"/>
        <rFont val="HelveticaNeue"/>
      </rPr>
      <t xml:space="preserve">Average $100 each</t>
    </r>
  </si>
  <si>
    <r>
      <rPr>
        <sz val="0"/>
        <color indexed="64"/>
        <rFont val="HelveticaNeue"/>
      </rPr>
      <t xml:space="preserve">Minicade plasticade</t>
    </r>
  </si>
  <si>
    <r>
      <rPr>
        <sz val="0"/>
        <color indexed="64"/>
        <rFont val="HelveticaNeue"/>
      </rPr>
      <t>https://www.uline.com/Product/Detail/H-10100/Retail-Signs/Minicade-Plastic-A-Frame-Sign-Standard-12-x-24-White</t>
    </r>
  </si>
  <si>
    <r>
      <rPr>
        <sz val="0"/>
        <color indexed="64"/>
        <rFont val="HelveticaNeue"/>
      </rPr>
      <t xml:space="preserve">“Private Event” sign</t>
    </r>
  </si>
  <si>
    <r>
      <rPr>
        <sz val="0"/>
        <color indexed="64"/>
        <rFont val="HelveticaNeue"/>
      </rPr>
      <t xml:space="preserve">Rubbermaid utility cart (x2)</t>
    </r>
  </si>
  <si>
    <r>
      <rPr>
        <sz val="0"/>
        <color indexed="64"/>
        <rFont val="HelveticaNeue"/>
      </rPr>
      <t>https://www.uline.com/Product/Detail/H-2504BL/Utility-Carts/Uline-Utility-Cart-45-x-25-x-33-Black?pricode=WA9402&amp;gadtype=pla&amp;id=H-2504BL&amp;gad_source=1&amp;gclid=CjwKCAiAhP67BhAVEiwA2E_9g-MwuoFxrXsFrR1OBXieLkkzD0gjay-by04ZgtFDnkBULZyvsRZWEBoCmYcQAvD_BwE</t>
    </r>
  </si>
  <si>
    <r>
      <rPr>
        <sz val="0"/>
        <color indexed="64"/>
        <rFont val="HelveticaNeue"/>
      </rPr>
      <t xml:space="preserve">Color bar (22 kilos)</t>
    </r>
  </si>
  <si>
    <r>
      <rPr>
        <sz val="0"/>
        <color indexed="64"/>
        <rFont val="HelveticaNeue"/>
      </rPr>
      <t xml:space="preserve">Average $40/k</t>
    </r>
  </si>
  <si>
    <r>
      <rPr>
        <sz val="0"/>
        <color indexed="64"/>
        <rFont val="HelveticaNeue"/>
      </rPr>
      <t xml:space="preserve">Wood shelving and work table</t>
    </r>
  </si>
  <si>
    <r>
      <rPr>
        <sz val="0"/>
        <color indexed="64"/>
        <rFont val="HelveticaNeue"/>
      </rPr>
      <t xml:space="preserve">Glass inventory</t>
    </r>
  </si>
  <si>
    <r>
      <rPr>
        <sz val="0"/>
        <color indexed="64"/>
        <rFont val="HelveticaNeue"/>
      </rPr>
      <t xml:space="preserve">Instapack foam packing (x12)</t>
    </r>
  </si>
  <si>
    <r>
      <rPr>
        <sz val="0"/>
        <color indexed="64"/>
        <rFont val="HelveticaNeue"/>
      </rPr>
      <t>https://www.uline.com/BL_7708/Instapak-Quick-Room-Temperature?pricode=WS372&amp;AdKeyword=instapak%20foam%20packaging&amp;AdMatchtype=e&amp;gad_source=1&amp;gclid=Cj0KCQiAyoi8BhDvARIsAO_CDsDAm3l82Mca5Pk05tNXiroB_maUwb-uziWapoPS7JJ8sr8DXHlKBr4aAqqFEALw_wcB</t>
    </r>
  </si>
  <si>
    <r>
      <rPr>
        <sz val="0"/>
        <color indexed="64"/>
        <rFont val="HelveticaNeue"/>
      </rPr>
      <t xml:space="preserve">Gift boxes (x180)</t>
    </r>
  </si>
  <si>
    <r>
      <rPr>
        <sz val="0"/>
        <color indexed="64"/>
        <rFont val="HelveticaNeue"/>
      </rPr>
      <t>https://www.uline.com/BL_5602/Gift-Boxes</t>
    </r>
  </si>
  <si>
    <r>
      <rPr>
        <sz val="0"/>
        <color indexed="64"/>
        <rFont val="HelveticaNeue"/>
      </rPr>
      <t xml:space="preserve">Packing tape (x54)</t>
    </r>
  </si>
  <si>
    <r>
      <rPr>
        <sz val="0"/>
        <color indexed="64"/>
        <rFont val="HelveticaNeue"/>
      </rPr>
      <t>https://www.uline.com/Product/Detail/S-423/Carton-Sealing-Tape/Uline-Industrial-Tape-2-Mil-2-x-110-yds-Clear</t>
    </r>
  </si>
  <si>
    <r>
      <rPr>
        <sz val="0"/>
        <color indexed="64"/>
        <rFont val="HelveticaNeue"/>
      </rPr>
      <t xml:space="preserve">Paper cutter</t>
    </r>
  </si>
  <si>
    <r>
      <rPr>
        <sz val="0"/>
        <color indexed="64"/>
        <rFont val="HelveticaNeue"/>
      </rPr>
      <t>https://www.amazon.com/X-ACTO-Heavy-Guillotine-Trimmer-Inches/dp/B0006HVQH8?source=ps-sl-shoppingads-lpcontext&amp;ref_=fplfs&amp;psc=1&amp;smid=ATVPDKIKX0DER&amp;gQT=1</t>
    </r>
  </si>
  <si>
    <r>
      <rPr>
        <sz val="0"/>
        <color indexed="64"/>
        <rFont val="HelveticaNeue"/>
      </rPr>
      <t xml:space="preserve">Laminating machine</t>
    </r>
  </si>
  <si>
    <r>
      <rPr>
        <sz val="0"/>
        <color indexed="64"/>
        <rFont val="HelveticaNeue"/>
      </rPr>
      <t>https://www.officedepot.com/a/products/232139/GBC-HeatSeal-H212-Laminator/</t>
    </r>
  </si>
  <si>
    <r>
      <rPr>
        <sz val="0"/>
        <color indexed="64"/>
        <rFont val="HelveticaNeue"/>
      </rPr>
      <t xml:space="preserve">GBC heat seal H212</t>
    </r>
  </si>
  <si>
    <r>
      <rPr>
        <sz val="0"/>
        <color indexed="64"/>
        <rFont val="HelveticaNeue"/>
      </rPr>
      <t xml:space="preserve">Laminating plastic paper</t>
    </r>
  </si>
  <si>
    <r>
      <rPr>
        <sz val="0"/>
        <color indexed="64"/>
        <rFont val="HelveticaNeue"/>
      </rPr>
      <t>https://www.amazon.com/AmazonBasics-Thermal-Laminating-Plastic-Laminator/dp/B079KL4C91/ref=sr_1_1_ffob_sspa?dib=eyJ2IjoiMSJ9.oiB5k63stuRRCtdQKqmP4ypQCIPdx3M7Lxllw8UxhUTW1tTUs-xMCXxL2952O7GW-RqlT7QNOsOq3IkbhHCzBu3NSHG_v9KERookLA8Oae5GfSV4zOwF6aFD_zvml28aOp36uei2bDN6S_9o0CIfZ05rm30lCyiQGz4AUkIEy-Il4k-q75ejnYD9wF-VubFQm87o9YfasV3xed781MmMhie7u4jkTSoXjWXFV0wPEUE.7exwNRUp_Q_smfL1ozrSU7NPhEO3giwQXfUphtXgpKg&amp;dib_tag=se&amp;hvadid=570534481372&amp;hvdev=c&amp;hvlocphy=9013288&amp;hvnetw=g&amp;hvqmt=e&amp;hvrand=2658360625287891616&amp;hvtargid=kwd-902657337064&amp;hydadcr=20109_13319383&amp;keywords=laminating%2Bplastic%2Bpaper&amp;qid=1736639657&amp;sr=8-1-spons&amp;sp_csd=d2lkZ2V0TmFtZT1zcF9hdGY&amp;th=1</t>
    </r>
  </si>
  <si>
    <r>
      <rPr>
        <sz val="0"/>
        <color indexed="64"/>
        <rFont val="HelveticaNeue"/>
      </rPr>
      <t>Dremel</t>
    </r>
  </si>
  <si>
    <r>
      <rPr>
        <sz val="0"/>
        <color indexed="64"/>
        <rFont val="HelveticaNeue"/>
      </rPr>
      <t>https://www.walmart.com/ip/Award-Winning-Dremel-2050-11-Stylo-Versatile-Craft-Hobby-Tool-11-Accessories-Perfect-Glass-Etching-Leather-Burnishing-Jewelry-Making-Polishing-Woodwo/161506451?wmlspartner=wlpa&amp;selectedSellerId=0&amp;wl13=3659&amp;gclsrc=aw.ds&amp;adid=22222222277161506451_117755028669_12420145346&amp;wl0=&amp;wl1=g&amp;wl2=c&amp;wl3=501107745824&amp;wl4=pla-394283752452&amp;wl5=9013288&amp;wl6=&amp;wl7=&amp;wl8=&amp;wl9=pla&amp;wl10=8175035&amp;wl11=local&amp;wl12=161506451&amp;veh=sem_LIA&amp;gclsrc=aw.ds&amp;gad_source=1&amp;gclid=Cj0KCQiAyoi8BhDvARIsAO_CDsBK2t-g4B17Hwdscjoj99BmUGaJvCdWFcQ0BwoCidhf9qZx-sVMXuQaAmdJEALw_wcB</t>
    </r>
  </si>
  <si>
    <r>
      <rPr>
        <b/>
        <sz val="0"/>
        <color indexed="64"/>
        <rFont val="HelveticaNeue"/>
      </rPr>
      <t>Total</t>
    </r>
  </si>
  <si>
    <r>
      <rPr>
        <b/>
        <sz val="0"/>
        <color indexed="65"/>
        <rFont val="HelveticaNeue-Bold"/>
      </rPr>
      <t>Item</t>
    </r>
  </si>
  <si>
    <r>
      <rPr>
        <b/>
        <sz val="0"/>
        <color indexed="65"/>
        <rFont val="HelveticaNeue-Bold"/>
      </rPr>
      <t>Amount</t>
    </r>
  </si>
  <si>
    <r>
      <rPr>
        <b/>
        <sz val="0"/>
        <color indexed="65"/>
        <rFont val="HelveticaNeue-Bold"/>
      </rPr>
      <t xml:space="preserve">Link to comparable item</t>
    </r>
  </si>
  <si>
    <r>
      <rPr>
        <b/>
        <sz val="0"/>
        <color indexed="65"/>
        <rFont val="HelveticaNeue-Bold"/>
      </rPr>
      <t>Notes</t>
    </r>
  </si>
  <si>
    <r>
      <rPr>
        <sz val="0"/>
        <color indexed="64"/>
        <rFont val="HelveticaNeue"/>
      </rPr>
      <t xml:space="preserve">Flat lap</t>
    </r>
  </si>
  <si>
    <r>
      <rPr>
        <sz val="0"/>
        <color indexed="64"/>
        <rFont val="HelveticaNeue"/>
      </rPr>
      <t>https://www.creativeglassshop.eu/en/grinding-machines/2878-glastar-b1-magnetic-disc-grinder-variable-speed-51cm.html</t>
    </r>
  </si>
  <si>
    <r>
      <rPr>
        <sz val="0"/>
        <color indexed="64"/>
        <rFont val="HelveticaNeue"/>
      </rPr>
      <t xml:space="preserve">Belt sander</t>
    </r>
  </si>
  <si>
    <r>
      <rPr>
        <sz val="0"/>
        <color indexed="64"/>
        <rFont val="HelveticaNeue"/>
      </rPr>
      <t>https://www.dkhardware.com/4-x-132-bm132rp-upright-wet-abrasive-belt-sander-bm132rp-product-38023.html?utm_source=google&amp;utm_medium=shopping&amp;utm_campaign=free_listings&amp;nbt=nb%3Aadwords%3Ax%3A20834885457%3A%3A&amp;nb_adtype=pla&amp;nb_kwd=&amp;nb_ti=&amp;nb_mi=2663876&amp;nb_pc=online&amp;nb_pi=38023&amp;nb_ppi=&amp;nb_placement=&amp;nb_li_ms=&amp;nb_lp_ms=&amp;nb_fii=&amp;nb_ap=&amp;nb_mt=&amp;gad_source=4&amp;gclid=Cj0KCQiAvvO7BhC-ARIsAGFyToVOHcENxB8TRyiK7nqsXZoVHU_fZcCHqnXQJwB_aFdzETChpRlMpQMaAsiSEALw_wcB</t>
    </r>
  </si>
  <si>
    <r>
      <rPr>
        <sz val="0"/>
        <color indexed="64"/>
        <rFont val="HelveticaNeue"/>
      </rPr>
      <t xml:space="preserve">Drill press</t>
    </r>
  </si>
  <si>
    <r>
      <rPr>
        <sz val="0"/>
        <color indexed="64"/>
        <rFont val="HelveticaNeue"/>
      </rPr>
      <t>https://www.northerntool.com/products/klutch-17in-floor-drill-press-1-hp-120-volts-5-8in-chuck-w-1in-drilling-capacity-45-table-tilt-5793513?cm_mmc=Google-LIA&amp;utm_source=Google_LIA&amp;utm_medium=Metal%20Fabrication%20%3E%20Milling%20Machines%20%2B%20Drill%20Presses&amp;utm_campaign=Klutch&amp;utm_content=5793513&amp;ogmap=SHP%7CLIA%7CGOOG%7CSTND%7Cc%7CSITEWIDE%7C%7C%7Bcampaign_name%7D%7C%7Badgroup%7D%7C%7C19587360166%7C145745148456&amp;gad_source=1&amp;gclid=Cj0KCQiA4fi7BhC5ARIsAEV1YiY-66wXZ0EFKzvFgLbMjpH1d--K19aEsZUJcxIrtoZBlouVyJIdudMaAmvfEALw_wcB&amp;gclsrc=aw.ds</t>
    </r>
  </si>
  <si>
    <r>
      <rPr>
        <sz val="0"/>
        <color indexed="64"/>
        <rFont val="HelveticaNeue"/>
      </rPr>
      <t xml:space="preserve">Og from 2006</t>
    </r>
  </si>
  <si>
    <r>
      <rPr>
        <sz val="0"/>
        <color indexed="64"/>
        <rFont val="HelveticaNeue"/>
      </rPr>
      <t xml:space="preserve">Work table and cabinets</t>
    </r>
  </si>
  <si>
    <r>
      <rPr>
        <sz val="0"/>
        <color indexed="64"/>
        <rFont val="HelveticaNeue"/>
      </rPr>
      <t xml:space="preserve">Air hose</t>
    </r>
  </si>
  <si>
    <r>
      <rPr>
        <sz val="0"/>
        <color indexed="64"/>
        <rFont val="HelveticaNeue"/>
      </rPr>
      <t>https://www.truckntow.com/products/glad-hand-air-blow-gun-and-50-hose?utm_source=google_shopping&amp;aid=7301918949449&amp;srsltid=AfmBOoovmrFbvz721wDRfG5xWZotg5ilRJCJ-KS9I35iUDQ_9yLCDlbf1FA&amp;gQT=1#prod_id=7301918949449</t>
    </r>
  </si>
  <si>
    <r>
      <rPr>
        <sz val="0"/>
        <color indexed="64"/>
        <rFont val="HelveticaNeue"/>
      </rPr>
      <t>Apron</t>
    </r>
  </si>
  <si>
    <r>
      <rPr>
        <sz val="0"/>
        <color indexed="64"/>
        <rFont val="HelveticaNeue"/>
      </rPr>
      <t>https://www.hisglassworks.com/diamond-life-apron.html</t>
    </r>
  </si>
  <si>
    <r>
      <rPr>
        <sz val="0"/>
        <color indexed="64"/>
        <rFont val="HelveticaNeue"/>
      </rPr>
      <t xml:space="preserve">20” diamond disks (x3)</t>
    </r>
  </si>
  <si>
    <r>
      <rPr>
        <sz val="0"/>
        <color indexed="64"/>
        <rFont val="HelveticaNeue"/>
      </rPr>
      <t>https://www.hisglassworks.com/grinding-tools/disks/disk-for-lap-grinders/electroplated-diamond-disks/20-inch.html</t>
    </r>
  </si>
  <si>
    <r>
      <rPr>
        <sz val="0"/>
        <color indexed="64"/>
        <rFont val="HelveticaNeue"/>
      </rPr>
      <t xml:space="preserve">20" Pre-polish pad</t>
    </r>
  </si>
  <si>
    <r>
      <rPr>
        <sz val="0"/>
        <color indexed="64"/>
        <rFont val="HelveticaNeue"/>
      </rPr>
      <t>https://www.hisglassworks.com/grinding-tools/disks/disk-for-lap-grinders/diamond-smoothing-pads/20-inch.html</t>
    </r>
  </si>
  <si>
    <r>
      <rPr>
        <sz val="0"/>
        <color indexed="64"/>
        <rFont val="HelveticaNeue"/>
      </rPr>
      <t xml:space="preserve">Silicon carbide belts (x4)</t>
    </r>
  </si>
  <si>
    <r>
      <rPr>
        <sz val="0"/>
        <color indexed="64"/>
        <rFont val="HelveticaNeue"/>
      </rPr>
      <t>https://www.hisglassworks.com/grinding-tools/belts/for-upright-belt-sanders/silicon-carbide/single.html</t>
    </r>
  </si>
  <si>
    <r>
      <rPr>
        <sz val="0"/>
        <color indexed="64"/>
        <rFont val="HelveticaNeue"/>
      </rPr>
      <t xml:space="preserve">Cork belt</t>
    </r>
  </si>
  <si>
    <r>
      <rPr>
        <sz val="0"/>
        <color indexed="64"/>
        <rFont val="HelveticaNeue"/>
      </rPr>
      <t>https://www.hisglassworks.com/4-inch-x-106-inch-cork-belt.html</t>
    </r>
  </si>
  <si>
    <r>
      <rPr>
        <sz val="0"/>
        <color indexed="64"/>
        <rFont val="HelveticaNeue"/>
      </rPr>
      <t xml:space="preserve">Ryobi dremel with foot pedal</t>
    </r>
  </si>
  <si>
    <r>
      <rPr>
        <sz val="0"/>
        <color indexed="64"/>
        <rFont val="HelveticaNeue"/>
      </rPr>
      <t>https://www.homedepot.com/p/RYOBI-ONE-HP-18V-Brushless-Cordless-Rotary-Tool-Tool-Only-with-Variable-Speed-Rotary-Foot-Pedal-PBLRT01B-A90FP01A/331158997?g_store=&amp;source=shoppingads&amp;locale=en-US&amp;pla&amp;mtc=SHOPPING-BF-CDP-GGL-D25P-025_009_PORTABLE_POWER-NA-Multi-NA-PMAX-NA-NA-NA-NA-NBR-NA-NA-NA-PortPower_EXISTING_BHU24_PLA_TEST&amp;cm_mmc=SHOPPING-BF-CDP-GGL-D25P-025_009_PORTABLE_POWER-NA-Multi-NA-PMAX-NA-NA-NA-NA-NBR-NA-NA-NA-PortPower_EXISTING_BHU24_PLA_TEST-20424844709--&amp;gad_source=1&amp;gclid=Cj0KCQiA4fi7BhC5ARIsAEV1YiZNVrTAqlVbMvZ7jSPJilsFscB37mXHFvGKEPidb1G9093nsieIVjEaAsx1EALw_wcB&amp;gclsrc=aw.ds</t>
    </r>
  </si>
  <si>
    <r>
      <rPr>
        <sz val="0"/>
        <color indexed="64"/>
        <rFont val="HelveticaNeue"/>
      </rPr>
      <t xml:space="preserve">Akro Mil bins 5”x4” (x28)</t>
    </r>
  </si>
  <si>
    <r>
      <rPr>
        <sz val="0"/>
        <color indexed="64"/>
        <rFont val="HelveticaNeue"/>
      </rPr>
      <t>https://www.amazon.com/dp/B001SR4YEC/ref=twister_B0CZNXZ41C?_encoding=UTF8&amp;th=1</t>
    </r>
  </si>
  <si>
    <r>
      <rPr>
        <sz val="0"/>
        <color indexed="64"/>
        <rFont val="HelveticaNeue"/>
      </rPr>
      <t xml:space="preserve">Louvered panel</t>
    </r>
  </si>
  <si>
    <r>
      <rPr>
        <b/>
        <sz val="0"/>
        <color indexed="64"/>
        <rFont val="HelveticaNeue"/>
      </rPr>
      <t>Total</t>
    </r>
  </si>
  <si>
    <r>
      <rPr>
        <b/>
        <sz val="0"/>
        <color indexed="65"/>
        <rFont val="HelveticaNeue-Bold"/>
      </rPr>
      <t>Item</t>
    </r>
  </si>
  <si>
    <r>
      <rPr>
        <b/>
        <sz val="0"/>
        <color indexed="65"/>
        <rFont val="HelveticaNeue-Bold"/>
      </rPr>
      <t>Amount</t>
    </r>
  </si>
  <si>
    <r>
      <rPr>
        <b/>
        <sz val="0"/>
        <color indexed="65"/>
        <rFont val="HelveticaNeue-Bold"/>
      </rPr>
      <t xml:space="preserve">Link to comparable item</t>
    </r>
  </si>
  <si>
    <r>
      <rPr>
        <b/>
        <sz val="0"/>
        <color indexed="65"/>
        <rFont val="HelveticaNeue-Bold"/>
      </rPr>
      <t>Notes</t>
    </r>
  </si>
  <si>
    <r>
      <rPr>
        <sz val="0"/>
        <color indexed="64"/>
        <rFont val="HelveticaNeue"/>
      </rPr>
      <t xml:space="preserve">Knock/pop off set up</t>
    </r>
  </si>
  <si>
    <r>
      <rPr>
        <sz val="0"/>
        <color indexed="64"/>
        <rFont val="HelveticaNeue"/>
      </rPr>
      <t xml:space="preserve">Hot plate set up</t>
    </r>
  </si>
  <si>
    <r>
      <rPr>
        <sz val="0"/>
        <color indexed="64"/>
        <rFont val="HelveticaNeue"/>
      </rPr>
      <t>Shelving</t>
    </r>
  </si>
  <si>
    <r>
      <rPr>
        <sz val="0"/>
        <color indexed="64"/>
        <rFont val="HelveticaNeue"/>
      </rPr>
      <t xml:space="preserve">Trizact silicon carbide belts (x5)</t>
    </r>
  </si>
  <si>
    <r>
      <rPr>
        <sz val="0"/>
        <color indexed="64"/>
        <rFont val="HelveticaNeue"/>
      </rPr>
      <t>https://www.hisglassworks.com/grinding-tools/belts/for-upright-belt-sanders/silicon-carbide/single.html</t>
    </r>
  </si>
  <si>
    <r>
      <rPr>
        <sz val="0"/>
        <color indexed="64"/>
        <rFont val="HelveticaNeue"/>
      </rPr>
      <t xml:space="preserve">Silicon carbide belts (x5)</t>
    </r>
  </si>
  <si>
    <r>
      <rPr>
        <sz val="0"/>
        <color indexed="64"/>
        <rFont val="HelveticaNeue"/>
      </rPr>
      <t>https://www.hisglassworks.com/grinding-tools/belts/for-upright-belt-sanders/silicon-carbide/single.html</t>
    </r>
  </si>
  <si>
    <r>
      <rPr>
        <sz val="0"/>
        <color indexed="64"/>
        <rFont val="HelveticaNeue"/>
      </rPr>
      <t xml:space="preserve">Cork belt</t>
    </r>
  </si>
  <si>
    <r>
      <rPr>
        <sz val="0"/>
        <color indexed="64"/>
        <rFont val="HelveticaNeue"/>
      </rPr>
      <t>https://www.hisglassworks.com/4-inch-x-106-inch-cork-belt.html</t>
    </r>
  </si>
  <si>
    <r>
      <rPr>
        <sz val="0"/>
        <color indexed="64"/>
        <rFont val="HelveticaNeue"/>
      </rPr>
      <t xml:space="preserve">1/4 drum (x6)</t>
    </r>
  </si>
  <si>
    <r>
      <rPr>
        <sz val="0"/>
        <color indexed="64"/>
        <rFont val="HelveticaNeue"/>
      </rPr>
      <t>https://www.uline.com/Product/Detail/S-19411/Drums/Steel-Drum-with-Lid-16-Gallon-Open-Top-Unlined?pricode=WB0299&amp;gadtype=pla&amp;id=S-19411&amp;gad_source=1&amp;gclid=Cj0KCQiA4fi7BhC5ARIsAEV1YibS6aB3LDHCH6TwP3yqD098e4MUa2v5BkeT0qC9oieUf45Av5DpvecaAiZoEALw_wcB</t>
    </r>
  </si>
  <si>
    <r>
      <rPr>
        <sz val="0"/>
        <color indexed="64"/>
        <rFont val="HelveticaNeue"/>
      </rPr>
      <t xml:space="preserve">In hallway</t>
    </r>
  </si>
  <si>
    <r>
      <rPr>
        <sz val="0"/>
        <color indexed="64"/>
        <rFont val="HelveticaNeue"/>
      </rPr>
      <t xml:space="preserve">Werner 10’ ladder</t>
    </r>
  </si>
  <si>
    <r>
      <rPr>
        <sz val="0"/>
        <color indexed="64"/>
        <rFont val="HelveticaNeue"/>
      </rPr>
      <t>https://www.acehardware.com/departments/building-supplies/ladders/step-ladders/1096254</t>
    </r>
  </si>
  <si>
    <r>
      <rPr>
        <sz val="0"/>
        <color indexed="64"/>
        <rFont val="HelveticaNeue"/>
      </rPr>
      <t xml:space="preserve">Newsprint sheets</t>
    </r>
  </si>
  <si>
    <r>
      <rPr>
        <sz val="0"/>
        <color indexed="64"/>
        <rFont val="HelveticaNeue"/>
      </rPr>
      <t>https://www.uline.com/BL_1953/Newsprint-Sheets?keywords=wrapping+paper</t>
    </r>
  </si>
  <si>
    <r>
      <rPr>
        <sz val="0"/>
        <color indexed="64"/>
        <rFont val="HelveticaNeue"/>
      </rPr>
      <t xml:space="preserve">Spruce pine batch</t>
    </r>
  </si>
  <si>
    <r>
      <rPr>
        <sz val="0"/>
        <color indexed="64"/>
        <rFont val="HelveticaNeue"/>
      </rPr>
      <t>https://www.sprucepinebatch.com/product/glass-batch-pwv96-plain/</t>
    </r>
  </si>
  <si>
    <r>
      <rPr>
        <sz val="0"/>
        <color indexed="64"/>
        <rFont val="HelveticaNeue"/>
      </rPr>
      <t>$14.50/bag</t>
    </r>
  </si>
  <si>
    <r>
      <rPr>
        <sz val="0"/>
        <color indexed="64"/>
        <rFont val="HelveticaNeue"/>
      </rPr>
      <t xml:space="preserve">Bubble wrap (x2)</t>
    </r>
  </si>
  <si>
    <r>
      <rPr>
        <sz val="0"/>
        <color indexed="64"/>
        <rFont val="HelveticaNeue"/>
      </rPr>
      <t xml:space="preserve">Packing peanuts (20cft)</t>
    </r>
  </si>
  <si>
    <r>
      <rPr>
        <sz val="0"/>
        <color indexed="64"/>
        <rFont val="HelveticaNeue"/>
      </rPr>
      <t>https://www.uline.com/BL_2003/Uline-Industrial-Peanuts</t>
    </r>
  </si>
  <si>
    <r>
      <rPr>
        <sz val="0"/>
        <color indexed="64"/>
        <rFont val="HelveticaNeue"/>
      </rPr>
      <t xml:space="preserve">Milwaukee hand truck</t>
    </r>
  </si>
  <si>
    <r>
      <rPr>
        <sz val="0"/>
        <color indexed="64"/>
        <rFont val="HelveticaNeue"/>
      </rPr>
      <t>https://www.lowes.com/pd/Milwaukee-Milwaukee-800-Lb-Steel-Convertible-Hand-Truck/5002158193?store=749&amp;cm_mmc=shp-_-c-_-prd-_-dcr-_-ggl-_-PMAX_DCR_000_Priority_Item-_-5002158193-_-local-_-0-_-0&amp;gad_source=1&amp;gclid=Cj0KCQiAyoi8BhDvARIsAO_CDsDpWn_2kAp9M0IrW70hFJx6q0J0u0LPxZnM-uUfnrsJWNA3wXdvkakaAuCOEALw_wcB&amp;gclsrc=aw.ds</t>
    </r>
  </si>
  <si>
    <r>
      <rPr>
        <sz val="0"/>
        <color indexed="64"/>
        <rFont val="HelveticaNeue"/>
      </rPr>
      <t xml:space="preserve">In hallway</t>
    </r>
  </si>
  <si>
    <r>
      <rPr>
        <sz val="0"/>
        <color indexed="64"/>
        <rFont val="HelveticaNeue"/>
      </rPr>
      <t xml:space="preserve">24”x24” kiln shelf (x2)</t>
    </r>
  </si>
  <si>
    <r>
      <rPr>
        <sz val="0"/>
        <color indexed="64"/>
        <rFont val="HelveticaNeue"/>
      </rPr>
      <t>https://www.theceramicshop.com/product/10647/kiln-shelf-24-x-24-x-1-sq/</t>
    </r>
  </si>
  <si>
    <r>
      <rPr>
        <sz val="0"/>
        <color indexed="64"/>
        <rFont val="HelveticaNeue"/>
      </rPr>
      <t xml:space="preserve">Gas tank regulator</t>
    </r>
  </si>
  <si>
    <r>
      <rPr>
        <sz val="0"/>
        <color indexed="64"/>
        <rFont val="HelveticaNeue"/>
      </rPr>
      <t>https://bakersgas.com/products/victorg250-15-510mediumdutyregulator-acetylene-0781-9405?variant=28855318315061&amp;campaign=17572506133&amp;adgroup=&amp;feeditem=&amp;keyword=&amp;matchtype=&amp;device=c&amp;network=x&amp;gclid=Cj0KCQiAyoi8BhDvARIsAO_CDsBW3NSZeldj7B7ttvT8bic1_5ZSixow2yvDlayKnFVCGmDAaSTNEu0aAmzaEALw_wcB&amp;creative=https://ad.atdmt.com/s/go;adv=11242241809840;ec=11242241809912;c.a=17572506133;s.a=google;p.a=17572506133;as.a=;qpb=1;?bidkw=&amp;dvc=c&amp;h=https://bakersgas.com/products/victorg250-15-510mediumdutyregulator-acetylene-0781-9405%3Fvariant%3D28855318315061&amp;gad_source=1</t>
    </r>
  </si>
  <si>
    <r>
      <rPr>
        <sz val="0"/>
        <color indexed="64"/>
        <rFont val="HelveticaNeue"/>
      </rPr>
      <t xml:space="preserve">Acetylene G250-15-510</t>
    </r>
  </si>
  <si>
    <r>
      <rPr>
        <b/>
        <sz val="0"/>
        <color indexed="64"/>
        <rFont val="HelveticaNeue"/>
      </rPr>
      <t>Total</t>
    </r>
  </si>
  <si>
    <r>
      <rPr>
        <b/>
        <sz val="0"/>
        <color indexed="65"/>
        <rFont val="HelveticaNeue-Bold"/>
      </rPr>
      <t>Item</t>
    </r>
  </si>
  <si>
    <r>
      <rPr>
        <b/>
        <sz val="0"/>
        <color indexed="65"/>
        <rFont val="HelveticaNeue-Bold"/>
      </rPr>
      <t>Amount</t>
    </r>
  </si>
  <si>
    <r>
      <rPr>
        <b/>
        <sz val="0"/>
        <color indexed="65"/>
        <rFont val="HelveticaNeue-Bold"/>
      </rPr>
      <t xml:space="preserve">Link to comparable item</t>
    </r>
  </si>
  <si>
    <r>
      <rPr>
        <b/>
        <sz val="0"/>
        <color indexed="65"/>
        <rFont val="HelveticaNeue-Bold"/>
      </rPr>
      <t>Notes</t>
    </r>
  </si>
  <si>
    <r>
      <rPr>
        <sz val="0"/>
        <color indexed="64"/>
        <rFont val="HelveticaNeue"/>
      </rPr>
      <t xml:space="preserve">Couch, bed, kitchen table, fridge</t>
    </r>
  </si>
  <si>
    <r>
      <rPr>
        <sz val="0"/>
        <color indexed="64"/>
        <rFont val="HelveticaNeue"/>
      </rPr>
      <t xml:space="preserve">Large brown cardboard boxes (x120)</t>
    </r>
  </si>
  <si>
    <r>
      <rPr>
        <sz val="0"/>
        <color indexed="64"/>
        <rFont val="HelveticaNeue"/>
      </rPr>
      <t>https://www.uline.com/Product/GuidedNav?t=184360&amp;dup=over</t>
    </r>
  </si>
  <si>
    <r>
      <rPr>
        <sz val="0"/>
        <color indexed="64"/>
        <rFont val="HelveticaNeue"/>
      </rPr>
      <t xml:space="preserve">Various sizes. Average $2 each</t>
    </r>
  </si>
  <si>
    <r>
      <rPr>
        <sz val="0"/>
        <color indexed="64"/>
        <rFont val="HelveticaNeue"/>
      </rPr>
      <t xml:space="preserve">Gift boxes (x150)</t>
    </r>
  </si>
  <si>
    <r>
      <rPr>
        <sz val="0"/>
        <color indexed="64"/>
        <rFont val="HelveticaNeue"/>
      </rPr>
      <t>https://www.uline.com/BL_5602/Gift-Boxes</t>
    </r>
  </si>
  <si>
    <r>
      <rPr>
        <sz val="0"/>
        <color indexed="64"/>
        <rFont val="HelveticaNeue"/>
      </rPr>
      <t xml:space="preserve">Various sizes. Average $0.50 each</t>
    </r>
  </si>
  <si>
    <r>
      <rPr>
        <sz val="0"/>
        <color indexed="64"/>
        <rFont val="HelveticaNeue"/>
      </rPr>
      <t xml:space="preserve">Black Shelf Tec System - 72”x36”</t>
    </r>
  </si>
  <si>
    <r>
      <rPr>
        <sz val="0"/>
        <color indexed="64"/>
        <rFont val="HelveticaNeue"/>
      </rPr>
      <t>https://www.uline.com/BL_3921/Black-Wire-Shelving</t>
    </r>
  </si>
  <si>
    <r>
      <rPr>
        <sz val="0"/>
        <color indexed="64"/>
        <rFont val="HelveticaNeue"/>
      </rPr>
      <t xml:space="preserve">Black Shelf Tec System - 72”x48” (x5)</t>
    </r>
  </si>
  <si>
    <r>
      <rPr>
        <sz val="0"/>
        <color indexed="64"/>
        <rFont val="HelveticaNeue"/>
      </rPr>
      <t>https://www.uline.com/BL_3921/Black-Wire-Shelving</t>
    </r>
  </si>
  <si>
    <r>
      <rPr>
        <sz val="0"/>
        <color indexed="64"/>
        <rFont val="HelveticaNeue"/>
      </rPr>
      <t xml:space="preserve">Black storage file box (x19)</t>
    </r>
  </si>
  <si>
    <r>
      <rPr>
        <sz val="0"/>
        <color indexed="64"/>
        <rFont val="HelveticaNeue"/>
      </rPr>
      <t>https://www.officedepot.com/a/products/581682/Office-Depot-Brand-File-Tote-LetterLegal/?utm_source=google&amp;utm_medium=sag&amp;srsltid=AfmBOoot8eWog8Q0b1S2b6cg9EsR18ATooGhzG1PILC8mYsS7zH4EZqsYtA&amp;region_id=001214&amp;gStoreCode=2139&amp;gQT=1</t>
    </r>
  </si>
  <si>
    <r>
      <rPr>
        <sz val="0"/>
        <color indexed="64"/>
        <rFont val="HelveticaNeue"/>
      </rPr>
      <t xml:space="preserve">Various sizes, mainly 10”x14”x18”</t>
    </r>
  </si>
  <si>
    <r>
      <rPr>
        <sz val="0"/>
        <color indexed="64"/>
        <rFont val="HelveticaNeue"/>
      </rPr>
      <t xml:space="preserve">Envelopes (x500)</t>
    </r>
  </si>
  <si>
    <r>
      <rPr>
        <sz val="0"/>
        <color indexed="64"/>
        <rFont val="HelveticaNeue"/>
      </rPr>
      <t>https://www.uline.com/BL_2076/Accounting-Software-Envelopes</t>
    </r>
  </si>
  <si>
    <r>
      <rPr>
        <sz val="0"/>
        <color indexed="64"/>
        <rFont val="HelveticaNeue"/>
      </rPr>
      <t xml:space="preserve">Manilla folders (x100)</t>
    </r>
  </si>
  <si>
    <r>
      <rPr>
        <sz val="0"/>
        <color indexed="64"/>
        <rFont val="HelveticaNeue"/>
      </rPr>
      <t>https://www.uline.com/BL_195/File-Folders?keywords=folder</t>
    </r>
  </si>
  <si>
    <r>
      <rPr>
        <sz val="0"/>
        <color indexed="64"/>
        <rFont val="HelveticaNeue"/>
      </rPr>
      <t xml:space="preserve">Clasp envelopes (x100)</t>
    </r>
  </si>
  <si>
    <r>
      <rPr>
        <sz val="0"/>
        <color indexed="64"/>
        <rFont val="HelveticaNeue"/>
      </rPr>
      <t>https://www.uline.com/BL_1557/Clasp-Envelopes</t>
    </r>
  </si>
  <si>
    <r>
      <rPr>
        <sz val="0"/>
        <color indexed="64"/>
        <rFont val="HelveticaNeue"/>
      </rPr>
      <t xml:space="preserve">Akro Mil bins 15”x8” (x9)</t>
    </r>
  </si>
  <si>
    <r>
      <rPr>
        <sz val="0"/>
        <color indexed="64"/>
        <rFont val="HelveticaNeue"/>
      </rPr>
      <t>https://www.amazon.com/Akro-Mils-30240-Plastic-Storage-Stacking/dp/B002VK77GC/ref=sr_1_1?crid=3HH473OAB7N13&amp;dib=eyJ2IjoiMSJ9.s19BI62cKgssShOCF9IkFZ0CJZqXP-dtC8HCH-FLoU6m2g5iZdZ8JCvTIGqBTIncCoyMEwgDWbLkogIW6NbdIFsOfV69b4NdEwJh8cqatQVFwTRUOTaWraSqTbTlcIJ63wW0AFtHQS2CkEF0r0ONYGp7EWKqhO7J2CvsBKBOC1w6c_3DEEEjPf9D0dD_LKeU9egDXVx7YCbR1rgxyqUUAQ-YKf61sAFLCsDeXadR89L7zPZ47vxRelEBt_hnmHVMZaQDLsjtqqx0pejRzB7wKg0UwWyoWPQ8P7SppBIcpqlhGo_eJVrLzFxN-nysK568dr_ZuFkvp1bYAyrvqQRZqAyfY9LJCLMtKpaqSXW34TE.11P7FHvZSreeaQqot3e_vcSd3sL6efeR_iUhx1JKyng&amp;dib_tag=se&amp;keywords=Akro-Mils%2B30240%2BAkroBins%2BPlastic%2BStorage%2BBins%2C%2BSpace-Saving%2BStackable%2BBins%2C%2BGarage%2BOrganization%2BBins%2C%2BPantry%2BOrganization%2C%2BCraft%2BStorage%2C%2B15-Inch%2Bx%2B8-Inch%2Bx%2B7-Inch%2C&amp;qid=1736474245&amp;s=hi&amp;sprefix=akro-mils%2B30240%2Bakrobins%2Bplastic%2Bstorage%2Bbins%2C%2Bspace-saving%2Bstackable%2Bbins%2C%2Bgarage%2Borganization%2Bbins%2C%2Bpantry%2Borganization%2C%2Bcraft%2Bstorage%2C%2B15-inch%2Bx%2B8-inch%2Bx%2B7-inch%2C%2Ctools%2C65&amp;sr=1-1&amp;th=1</t>
    </r>
  </si>
  <si>
    <r>
      <rPr>
        <sz val="0"/>
        <color indexed="64"/>
        <rFont val="HelveticaNeue"/>
      </rPr>
      <t xml:space="preserve">Shipping labels 500 count (x2)</t>
    </r>
  </si>
  <si>
    <r>
      <rPr>
        <sz val="0"/>
        <color indexed="64"/>
        <rFont val="HelveticaNeue"/>
      </rPr>
      <t>https://www.onlinelabels.com/products/rl785?src=dlc-419&amp;_gl=1*1wd9mve*_up*MQ..*_gs*MQ..&amp;gclid=CjwKCAiAp4O8BhAkEiwAqv2UqGjFzbHKWZXq_xVOlZGSTKPQarOxmJp0g-LjIBH0_jS7fZq_W29EsxoCIqkQAvD_BwE</t>
    </r>
  </si>
  <si>
    <r>
      <rPr>
        <sz val="0"/>
        <color indexed="64"/>
        <rFont val="HelveticaNeue"/>
      </rPr>
      <t xml:space="preserve">Onyx brand</t>
    </r>
  </si>
  <si>
    <r>
      <rPr>
        <sz val="0"/>
        <color indexed="64"/>
        <rFont val="HelveticaNeue"/>
      </rPr>
      <t xml:space="preserve">Receipt paper rolls (x25)</t>
    </r>
  </si>
  <si>
    <r>
      <rPr>
        <sz val="0"/>
        <color indexed="64"/>
        <rFont val="HelveticaNeue"/>
      </rPr>
      <t>https://www.uline.com/BL_8927/Cash-Register-Paper?keywords=receipt+paper</t>
    </r>
  </si>
  <si>
    <r>
      <rPr>
        <sz val="0"/>
        <color indexed="64"/>
        <rFont val="HelveticaNeue"/>
      </rPr>
      <t xml:space="preserve">Commercial hand soap refills (x3)</t>
    </r>
  </si>
  <si>
    <r>
      <rPr>
        <sz val="0"/>
        <color indexed="64"/>
        <rFont val="HelveticaNeue"/>
      </rPr>
      <t>https://www.uline.com/BL_6999/GOJO-Foaming-Push-Dispenser</t>
    </r>
  </si>
  <si>
    <r>
      <rPr>
        <sz val="0"/>
        <color indexed="64"/>
        <rFont val="HelveticaNeue"/>
      </rPr>
      <t xml:space="preserve">Commercial toilet paper (x5)</t>
    </r>
  </si>
  <si>
    <r>
      <rPr>
        <sz val="0"/>
        <color indexed="64"/>
        <rFont val="HelveticaNeue"/>
      </rPr>
      <t>https://www.uline.com/BL_2329/Tork-Mini-Jumbo-Bath-Tissue-Dispensers</t>
    </r>
  </si>
  <si>
    <r>
      <rPr>
        <sz val="0"/>
        <color indexed="64"/>
        <rFont val="HelveticaNeue"/>
      </rPr>
      <t xml:space="preserve">Commercial paper towel (x2)</t>
    </r>
  </si>
  <si>
    <r>
      <rPr>
        <sz val="0"/>
        <color indexed="64"/>
        <rFont val="HelveticaNeue"/>
      </rPr>
      <t>https://www.uline.com/BL_1110/Manual-Dispenser-and-Towels</t>
    </r>
  </si>
  <si>
    <r>
      <rPr>
        <sz val="0"/>
        <color indexed="64"/>
        <rFont val="HelveticaNeue"/>
      </rPr>
      <t xml:space="preserve">Air filter 20”x20”x1” (x5)</t>
    </r>
  </si>
  <si>
    <r>
      <rPr>
        <sz val="0"/>
        <color indexed="64"/>
        <rFont val="HelveticaNeue"/>
      </rPr>
      <t>https://www.uline.com/BL_2626/Pleated-Air-Filters?pricode=WB9078&amp;AdKeyword=20x20x1%20filter&amp;AdMatchtype=e&amp;gad_source=1&amp;gclid=CjwKCAiAp4O8BhAkEiwAqv2UqBUyDB4g7DF9qlUoKHZ3im-GXDw89EGAYlffoanLb4mhWr71rVk7nRoCjdAQAvD_BwE</t>
    </r>
  </si>
  <si>
    <r>
      <rPr>
        <sz val="0"/>
        <color indexed="64"/>
        <rFont val="HelveticaNeue"/>
      </rPr>
      <t xml:space="preserve">Air filter 12”x12”x1” (x5)</t>
    </r>
  </si>
  <si>
    <r>
      <rPr>
        <sz val="0"/>
        <color indexed="64"/>
        <rFont val="HelveticaNeue"/>
      </rPr>
      <t>https://www.homedepot.com/p/HDX-12-in-x-12-in-x-1-in-Standard-Pleated-Air-Filter-FPR-5-MERV-8-HDX1P5-011212/314671521</t>
    </r>
  </si>
  <si>
    <r>
      <rPr>
        <sz val="0"/>
        <color indexed="64"/>
        <rFont val="HelveticaNeue"/>
      </rPr>
      <t xml:space="preserve">Air filter 16”x20”x1” (x7)</t>
    </r>
  </si>
  <si>
    <r>
      <rPr>
        <sz val="0"/>
        <color indexed="64"/>
        <rFont val="HelveticaNeue"/>
      </rPr>
      <t>https://www.uline.com/BL_2626/Pleated-Air-Filters?pricode=WB9078&amp;AdKeyword=20x20x1%20filter&amp;AdMatchtype=e&amp;gad_source=1&amp;gclid=CjwKCAiAp4O8BhAkEiwAqv2UqBUyDB4g7DF9qlUoKHZ3im-GXDw89EGAYlffoanLb4mhWr71rVk7nRoCjdAQAvD_BwE</t>
    </r>
  </si>
  <si>
    <r>
      <rPr>
        <sz val="0"/>
        <color indexed="64"/>
        <rFont val="HelveticaNeue"/>
      </rPr>
      <t xml:space="preserve">Quartet dry erase boards 24”x36” (x3)</t>
    </r>
  </si>
  <si>
    <r>
      <rPr>
        <sz val="0"/>
        <color indexed="64"/>
        <rFont val="HelveticaNeue"/>
      </rPr>
      <t>https://www.quartet.com/p/dry-erase-boards/whiteboards/magnetic-dry-erase-board-24-x-36-black-frame-13768/</t>
    </r>
  </si>
  <si>
    <r>
      <rPr>
        <sz val="0"/>
        <color indexed="64"/>
        <rFont val="HelveticaNeue"/>
      </rPr>
      <t xml:space="preserve">New in wrapping</t>
    </r>
  </si>
  <si>
    <r>
      <rPr>
        <sz val="0"/>
        <color indexed="64"/>
        <rFont val="HelveticaNeue"/>
      </rPr>
      <t xml:space="preserve">Tripar ornament stands - chrome (x12)</t>
    </r>
  </si>
  <si>
    <r>
      <rPr>
        <sz val="0"/>
        <color indexed="64"/>
        <rFont val="HelveticaNeue"/>
      </rPr>
      <t>https://www.tripar.com/item/23-3927B/decorative-ornament-stand-chrome-small</t>
    </r>
  </si>
  <si>
    <r>
      <rPr>
        <sz val="0"/>
        <color indexed="64"/>
        <rFont val="HelveticaNeue"/>
      </rPr>
      <t xml:space="preserve">Tripar ornament stands - black (x16)</t>
    </r>
  </si>
  <si>
    <r>
      <rPr>
        <sz val="0"/>
        <color indexed="64"/>
        <rFont val="HelveticaNeue"/>
      </rPr>
      <t>https://www.tripar.com/item/16576/harp-ornament-stand-black</t>
    </r>
  </si>
  <si>
    <r>
      <rPr>
        <sz val="0"/>
        <color indexed="64"/>
        <rFont val="HelveticaNeue"/>
      </rPr>
      <t xml:space="preserve">Uline economy bubble</t>
    </r>
  </si>
  <si>
    <r>
      <rPr>
        <sz val="0"/>
        <color indexed="64"/>
        <rFont val="HelveticaNeue"/>
      </rPr>
      <t xml:space="preserve">Variety pack, box approx 10% full</t>
    </r>
  </si>
  <si>
    <r>
      <rPr>
        <sz val="0"/>
        <color indexed="64"/>
        <rFont val="HelveticaNeue"/>
      </rPr>
      <t xml:space="preserve">Grey storage bins 16”x20” (x5)</t>
    </r>
  </si>
  <si>
    <r>
      <rPr>
        <sz val="0"/>
        <color indexed="64"/>
        <rFont val="HelveticaNeue"/>
      </rPr>
      <t>https://www.amazon.com/Akro-Mils-13017-Stak-N-Store-Stacking-Plastic/dp/B00018AR5E?ref_=ast_sto_dp&amp;th=1</t>
    </r>
  </si>
  <si>
    <r>
      <rPr>
        <b/>
        <sz val="0"/>
        <color indexed="64"/>
        <rFont val="HelveticaNeue"/>
      </rPr>
      <t>Total</t>
    </r>
  </si>
  <si>
    <r>
      <rPr>
        <b/>
        <sz val="0"/>
        <color indexed="65"/>
        <rFont val="HelveticaNeue-Bold"/>
      </rPr>
      <t>Item</t>
    </r>
  </si>
  <si>
    <r>
      <rPr>
        <b/>
        <sz val="0"/>
        <color indexed="65"/>
        <rFont val="HelveticaNeue-Bold"/>
      </rPr>
      <t>Amount</t>
    </r>
  </si>
  <si>
    <r>
      <rPr>
        <b/>
        <sz val="0"/>
        <color indexed="65"/>
        <rFont val="HelveticaNeue-Bold"/>
      </rPr>
      <t xml:space="preserve">Link to comparable item</t>
    </r>
  </si>
  <si>
    <r>
      <rPr>
        <b/>
        <sz val="0"/>
        <color indexed="65"/>
        <rFont val="HelveticaNeue-Bold"/>
      </rPr>
      <t>Notes</t>
    </r>
  </si>
  <si>
    <r>
      <rPr>
        <sz val="0"/>
        <color indexed="64"/>
        <rFont val="HelveticaNeue"/>
      </rPr>
      <t xml:space="preserve">Shipping containers</t>
    </r>
  </si>
  <si>
    <r>
      <rPr>
        <sz val="0"/>
        <color indexed="64"/>
        <rFont val="HelveticaNeue"/>
      </rPr>
      <t xml:space="preserve">Includes 10’x15’ pro panel show set up and check out desk</t>
    </r>
  </si>
  <si>
    <r>
      <rPr>
        <sz val="0"/>
        <color indexed="64"/>
        <rFont val="HelveticaNeue"/>
      </rPr>
      <t xml:space="preserve">Air compressor</t>
    </r>
  </si>
  <si>
    <r>
      <rPr>
        <sz val="0"/>
        <color indexed="64"/>
        <rFont val="HelveticaNeue"/>
      </rPr>
      <t xml:space="preserve">Mini glory hole</t>
    </r>
  </si>
  <si>
    <r>
      <rPr>
        <sz val="0"/>
        <color indexed="64"/>
        <rFont val="HelveticaNeue"/>
      </rPr>
      <t xml:space="preserve">21” Wet Dog glory hole</t>
    </r>
  </si>
  <si>
    <r>
      <rPr>
        <sz val="0"/>
        <color indexed="64"/>
        <rFont val="HelveticaNeue"/>
      </rPr>
      <t xml:space="preserve">Spare PVC and metal</t>
    </r>
  </si>
  <si>
    <r>
      <rPr>
        <sz val="0"/>
        <color indexed="64"/>
        <rFont val="HelveticaNeue"/>
      </rPr>
      <t xml:space="preserve">Metal cabinet</t>
    </r>
  </si>
  <si>
    <r>
      <rPr>
        <sz val="0"/>
        <color indexed="64"/>
        <rFont val="HelveticaNeue"/>
      </rPr>
      <t xml:space="preserve">Includes contents</t>
    </r>
  </si>
  <si>
    <r>
      <rPr>
        <sz val="0"/>
        <color indexed="64"/>
        <rFont val="HelveticaNeue"/>
      </rPr>
      <t xml:space="preserve">Metal shelving 84”x48”x14” (x5)</t>
    </r>
  </si>
  <si>
    <r>
      <rPr>
        <sz val="0"/>
        <color indexed="64"/>
        <rFont val="HelveticaNeue"/>
      </rPr>
      <t>https://www.uline.com/Product/Detail/H-5188/Industrial-Steel-Shelving/Boltless-Shelving-48-x-18-x-84?pricode=WA9843&amp;gadtype=pla&amp;id=H-5188&amp;gad_source=1&amp;gclid=Cj0KCQiAs5i8BhDmARIsAGE4xHwMTuKz1EAzIVxWaA2h8EwPO-MsGkSxkLzS-Vpc6GbGfsfXCksqbxgaAu9EEALw_wcB</t>
    </r>
  </si>
  <si>
    <r>
      <rPr>
        <sz val="0"/>
        <color indexed="64"/>
        <rFont val="HelveticaNeue"/>
      </rPr>
      <t xml:space="preserve">Pallet jacks (x2)</t>
    </r>
  </si>
  <si>
    <r>
      <rPr>
        <sz val="0"/>
        <color indexed="64"/>
        <rFont val="HelveticaNeue"/>
      </rPr>
      <t>https://www.grainger.com/product/490Z07?gucid=N:N:PS:Paid:GGL:CSM-2295:7BE6NS:20500801:APZ_1&amp;gad_source=1&amp;gclid=Cj0KCQiAs5i8BhDmARIsAGE4xHyurnY0hMyzFPghSdywrSzvKrcwGwG5vl76MX-x4EcNhhao49OFc4gaApjFEALw_wcB&amp;gclsrc=aw.ds</t>
    </r>
  </si>
  <si>
    <r>
      <rPr>
        <sz val="0"/>
        <color indexed="64"/>
        <rFont val="HelveticaNeue"/>
      </rPr>
      <t xml:space="preserve">Glass inventory</t>
    </r>
  </si>
  <si>
    <r>
      <rPr>
        <sz val="0"/>
        <color indexed="64"/>
        <rFont val="HelveticaNeue"/>
      </rPr>
      <t xml:space="preserve">Lifetime 6’ plastic table</t>
    </r>
  </si>
  <si>
    <r>
      <rPr>
        <sz val="0"/>
        <color indexed="64"/>
        <rFont val="HelveticaNeue"/>
      </rPr>
      <t xml:space="preserve">Black wire shelf 35”x22”</t>
    </r>
  </si>
  <si>
    <r>
      <rPr>
        <sz val="0"/>
        <color indexed="64"/>
        <rFont val="HelveticaNeue"/>
      </rPr>
      <t>https://www.uline.com/BL_3921/Black-Wire-Shelving</t>
    </r>
  </si>
  <si>
    <r>
      <rPr>
        <sz val="0"/>
        <color indexed="64"/>
        <rFont val="HelveticaNeue"/>
      </rPr>
      <t xml:space="preserve">Chrome shelf on wheels 58”x35”</t>
    </r>
  </si>
  <si>
    <r>
      <rPr>
        <sz val="0"/>
        <color indexed="64"/>
        <rFont val="HelveticaNeue"/>
      </rPr>
      <t>https://www.amazon.com/Amazon-Basics-Adjustable-Shelving-Organizer/dp/B071DZHMVN?source=ps-sl-shoppingads-lpcontext&amp;ref_=fplfs&amp;smid=ATVPDKIKX0DER&amp;gQT=1&amp;th=1</t>
    </r>
  </si>
  <si>
    <r>
      <rPr>
        <sz val="0"/>
        <color indexed="64"/>
        <rFont val="HelveticaNeue"/>
      </rPr>
      <t xml:space="preserve">Garden hose with carrier</t>
    </r>
  </si>
  <si>
    <r>
      <rPr>
        <sz val="0"/>
        <color indexed="64"/>
        <rFont val="HelveticaNeue"/>
      </rPr>
      <t>https://www.amazon.com/Hose-Reel-Hold-Up-300/dp/B078XR7LMD/ref=asc_df_B078XR7LMD/?tag=hyprod-20&amp;linkCode=df0&amp;hvadid=721245378154&amp;hvpos=&amp;hvnetw=g&amp;hvrand=9283994627819063189&amp;hvpone=&amp;hvptwo=&amp;hvqmt=&amp;hvdev=c&amp;hvdvcmdl=&amp;hvlocint=&amp;hvlocphy=9013288&amp;hvtargid=pla-2281435179498&amp;mcid=89d200c131ca3720b40eb76b9f63faa6&amp;hvocijid=9283994627819063189-B078XR7LMD-&amp;hvexpln=73&amp;th=1</t>
    </r>
  </si>
  <si>
    <r>
      <rPr>
        <sz val="0"/>
        <color indexed="64"/>
        <rFont val="HelveticaNeue"/>
      </rPr>
      <t xml:space="preserve">Wood table 75”x29”</t>
    </r>
  </si>
  <si>
    <r>
      <rPr>
        <sz val="0"/>
        <color indexed="64"/>
        <rFont val="HelveticaNeue"/>
      </rPr>
      <t>https://www.uline.com/Product/Detail/H-1137-WOOD/Industrial-Packing-Tables/Industrial-Packing-Table-72-x-30-Composite-Wood-Top?pricode=WA9078&amp;gadtype=pla&amp;id=H-1137-WOOD&amp;gad_source=1&amp;gclid=Cj0KCQiA1p28BhCBARIsADP9HrPtZhzIkxCMpsTvPU37_-0b10dHff7pNFNwQNccafEpVhnwokypbOgaAsG4EALw_wcB</t>
    </r>
  </si>
  <si>
    <r>
      <rPr>
        <sz val="0"/>
        <color indexed="64"/>
        <rFont val="HelveticaNeue"/>
      </rPr>
      <t xml:space="preserve">Originally used for color bowls</t>
    </r>
  </si>
  <si>
    <r>
      <rPr>
        <sz val="0"/>
        <color indexed="64"/>
        <rFont val="HelveticaNeue"/>
      </rPr>
      <t xml:space="preserve">Akro Mil bins 15”x8” (x3)</t>
    </r>
  </si>
  <si>
    <r>
      <rPr>
        <sz val="0"/>
        <color indexed="64"/>
        <rFont val="HelveticaNeue"/>
      </rPr>
      <t>https://www.amazon.com/Akro-Mils-30240-Plastic-Storage-Stacking/dp/B002VK77GC/ref=sr_1_1?crid=3HH473OAB7N13&amp;dib=eyJ2IjoiMSJ9.s19BI62cKgssShOCF9IkFZ0CJZqXP-dtC8HCH-FLoU6m2g5iZdZ8JCvTIGqBTIncCoyMEwgDWbLkogIW6NbdIFsOfV69b4NdEwJh8cqatQVFwTRUOTaWraSqTbTlcIJ63wW0AFtHQS2CkEF0r0ONYGp7EWKqhO7J2CvsBKBOC1w6c_3DEEEjPf9D0dD_LKeU9egDXVx7YCbR1rgxyqUUAQ-YKf61sAFLCsDeXadR89L7zPZ47vxRelEBt_hnmHVMZaQDLsjtqqx0pejRzB7wKg0UwWyoWPQ8P7SppBIcpqlhGo_eJVrLzFxN-nysK568dr_ZuFkvp1bYAyrvqQRZqAyfY9LJCLMtKpaqSXW34TE.11P7FHvZSreeaQqot3e_vcSd3sL6efeR_iUhx1JKyng&amp;dib_tag=se&amp;keywords=Akro-Mils%2B30240%2BAkroBins%2BPlastic%2BStorage%2BBins%2C%2BSpace-Saving%2BStackable%2BBins%2C%2BGarage%2BOrganization%2BBins%2C%2BPantry%2BOrganization%2C%2BCraft%2BStorage%2C%2B15-Inch%2Bx%2B8-Inch%2Bx%2B7-Inch%2C&amp;qid=1736474245&amp;s=hi&amp;sprefix=akro-mils%2B30240%2Bakrobins%2Bplastic%2Bstorage%2Bbins%2C%2Bspace-saving%2Bstackable%2Bbins%2C%2Bgarage%2Borganization%2Bbins%2C%2Bpantry%2Borganization%2C%2Bcraft%2Bstorage%2C%2B15-inch%2Bx%2B8-inch%2Bx%2B7-inch%2C%2Ctools%2C65&amp;sr=1-1&amp;th=1</t>
    </r>
  </si>
  <si>
    <r>
      <rPr>
        <sz val="0"/>
        <color indexed="64"/>
        <rFont val="HelveticaNeue"/>
      </rPr>
      <t xml:space="preserve">Akro Mil bins 15”x16”</t>
    </r>
  </si>
  <si>
    <r>
      <rPr>
        <sz val="0"/>
        <color indexed="64"/>
        <rFont val="HelveticaNeue"/>
      </rPr>
      <t>https://www.amazon.com/Akro-Mils-Akro-Mils-30250B-AKM30250B-30250B-Akrobin/dp/B017URLV30/ref=sr_1_3?crid=1T622ZUVNLSI5&amp;dib=eyJ2IjoiMSJ9.6WJpGPT5bOwton_DwZleLgjGl6mh0zBI_WgK7JOpJciqsIE6APlHpS7FYBdDYrYBYM0kDbkR2xNDxMQe8YKjutGd_ArLw46kpV8usT-1y1M7J5HzW7BNlNfYm4vnY5JV42aY_ZNgJHWnYx2V5_IdU_A0F1XehevRCyQx4SlyUiwuqGvuNfQEz1U9dQ1rn4MRythiMGOdBnbcvihBUni2C7u_qQZubYofhQOIX5qiTV4OK47rzUA_056gAUQSRRC4S_zwk8bOKx1Kxn-9NcFq7mqpTSloqk7CYOziNIk6r7B-N_O29XR9uuoUjnrL2gRg51gvy6JAZ7kLbVGz0LY6diG45ZGaNv1uoJJ1OTzCwyU.hbMWrg3k-qCe5EvXxbzfb9vDg6PIUZvrdX_wwY9lnMg&amp;dib_tag=se&amp;keywords=Akro-Mils+%2230250%22&amp;qid=1736474997&amp;s=hi&amp;sprefix=akro-mils+30250+%2Ctools%2C77&amp;sr=1-3</t>
    </r>
  </si>
  <si>
    <r>
      <rPr>
        <sz val="0"/>
        <color indexed="64"/>
        <rFont val="HelveticaNeue"/>
      </rPr>
      <t xml:space="preserve">Glass color (x15k)</t>
    </r>
  </si>
  <si>
    <r>
      <rPr>
        <sz val="0"/>
        <color indexed="64"/>
        <rFont val="HelveticaNeue"/>
      </rPr>
      <t xml:space="preserve">Grey storage bin 16”x20” (x1)</t>
    </r>
  </si>
  <si>
    <r>
      <rPr>
        <sz val="0"/>
        <color indexed="64"/>
        <rFont val="HelveticaNeue"/>
      </rPr>
      <t>https://www.amazon.com/Akro-Mils-13017-Stak-N-Store-Stacking-Plastic/dp/B00018AR5E?ref_=ast_sto_dp&amp;th=1</t>
    </r>
  </si>
  <si>
    <r>
      <rPr>
        <sz val="0"/>
        <color indexed="64"/>
        <rFont val="HelveticaNeue"/>
      </rPr>
      <t xml:space="preserve">5 gallon buckets (x9)</t>
    </r>
  </si>
  <si>
    <r>
      <rPr>
        <sz val="0"/>
        <color indexed="64"/>
        <rFont val="HelveticaNeue"/>
      </rPr>
      <t xml:space="preserve">Full of latex paint. Free</t>
    </r>
  </si>
  <si>
    <r>
      <rPr>
        <sz val="0"/>
        <color indexed="64"/>
        <rFont val="HelveticaNeue"/>
      </rPr>
      <t xml:space="preserve">Murinni chopper</t>
    </r>
  </si>
  <si>
    <r>
      <rPr>
        <sz val="0"/>
        <color indexed="64"/>
        <rFont val="HelveticaNeue"/>
      </rPr>
      <t>https://www.cannedheatglass.com/product-page/cane-and-murrine-cutter</t>
    </r>
  </si>
  <si>
    <r>
      <rPr>
        <sz val="0"/>
        <color indexed="64"/>
        <rFont val="HelveticaNeue"/>
      </rPr>
      <t xml:space="preserve">1/4 drum (x2)</t>
    </r>
  </si>
  <si>
    <r>
      <rPr>
        <sz val="0"/>
        <color indexed="64"/>
        <rFont val="HelveticaNeue"/>
      </rPr>
      <t>https://www.uline.com/Product/Detail/S-19411/Drums/Steel-Drum-with-Lid-16-Gallon-Open-Top-Unlined?pricode=WB0299&amp;gadtype=pla&amp;id=S-19411&amp;gad_source=1&amp;gclid=Cj0KCQiA4fi7BhC5ARIsAEV1YibS6aB3LDHCH6TwP3yqD098e4MUa2v5BkeT0qC9oieUf45Av5DpvecaAiZoEALw_wcB</t>
    </r>
  </si>
  <si>
    <r>
      <rPr>
        <sz val="0"/>
        <color indexed="64"/>
        <rFont val="HelveticaNeue"/>
      </rPr>
      <t xml:space="preserve">Werner 10’ ladder</t>
    </r>
  </si>
  <si>
    <r>
      <rPr>
        <sz val="0"/>
        <color indexed="64"/>
        <rFont val="HelveticaNeue"/>
      </rPr>
      <t>https://www.acehardware.com/departments/building-supplies/ladders/step-ladders/1096254</t>
    </r>
  </si>
  <si>
    <r>
      <rPr>
        <sz val="0"/>
        <color indexed="64"/>
        <rFont val="HelveticaNeue"/>
      </rPr>
      <t xml:space="preserve">8’ ladder</t>
    </r>
  </si>
  <si>
    <r>
      <rPr>
        <sz val="0"/>
        <color indexed="64"/>
        <rFont val="HelveticaNeue"/>
      </rPr>
      <t>https://www.lowes.com/pd/Werner-FS100-8-ft-Fiberglass-Type-1-250-lbs-Capacity-Step-Ladder/1115315</t>
    </r>
  </si>
  <si>
    <r>
      <rPr>
        <sz val="0"/>
        <color indexed="64"/>
        <rFont val="HelveticaNeue"/>
      </rPr>
      <t xml:space="preserve">Ceramic fiber insulation 1x24x300</t>
    </r>
  </si>
  <si>
    <r>
      <rPr>
        <sz val="0"/>
        <color indexed="64"/>
        <rFont val="HelveticaNeue"/>
      </rPr>
      <t>https://www.amazon.com/300-Thick-Ceramic-Fiber-Blanket/dp/B0DGV89KJF/ref=asc_df_B0DGV89KJF?mcid=3e594a725d1b39fe81a7f153813d2ba3&amp;hvocijid=8515687397810277592-B0DGV89KJF-&amp;hvexpln=73&amp;tag=hyprod-20&amp;linkCode=df0&amp;hvadid=721245378154&amp;hvpos=&amp;hvnetw=g&amp;hvrand=8515687397810277592&amp;hvpone=&amp;hvptwo=&amp;hvqmt=&amp;hvdev=c&amp;hvdvcmdl=&amp;hvlocint=&amp;hvlocphy=9013288&amp;hvtargid=pla-2281435177578&amp;th=1</t>
    </r>
  </si>
  <si>
    <r>
      <rPr>
        <sz val="0"/>
        <color indexed="64"/>
        <rFont val="HelveticaNeue"/>
      </rPr>
      <t xml:space="preserve">Blow pipes (x4)</t>
    </r>
  </si>
  <si>
    <r>
      <rPr>
        <sz val="0"/>
        <color indexed="64"/>
        <rFont val="HelveticaNeue"/>
      </rPr>
      <t xml:space="preserve">Punties (8)</t>
    </r>
  </si>
  <si>
    <r>
      <rPr>
        <sz val="0"/>
        <color indexed="64"/>
        <rFont val="HelveticaNeue"/>
      </rPr>
      <t xml:space="preserve">Eclipse blower for combustion furnace</t>
    </r>
  </si>
  <si>
    <r>
      <rPr>
        <sz val="0"/>
        <color indexed="64"/>
        <rFont val="HelveticaNeue"/>
      </rPr>
      <t>https://burnerparts.com/smj-101019-eclipse-combustion-blower-73-000-cfh-10-hp-2.html</t>
    </r>
  </si>
  <si>
    <r>
      <rPr>
        <sz val="0"/>
        <color indexed="64"/>
        <rFont val="HelveticaNeue"/>
      </rPr>
      <t xml:space="preserve">Originally purchased from Wet Dog</t>
    </r>
  </si>
  <si>
    <r>
      <rPr>
        <sz val="0"/>
        <color indexed="64"/>
        <rFont val="HelveticaNeue"/>
      </rPr>
      <t xml:space="preserve">Akro Mil bins 15”x16” (x3)</t>
    </r>
  </si>
  <si>
    <r>
      <rPr>
        <sz val="0"/>
        <color indexed="64"/>
        <rFont val="HelveticaNeue"/>
      </rPr>
      <t>https://www.amazon.com/Akro-Mils-Akro-Mils-30250B-AKM30250B-30250B-Akrobin/dp/B017URLV30/ref=sr_1_3?crid=1T622ZUVNLSI5&amp;dib=eyJ2IjoiMSJ9.6WJpGPT5bOwton_DwZleLgjGl6mh0zBI_WgK7JOpJciqsIE6APlHpS7FYBdDYrYBYM0kDbkR2xNDxMQe8YKjutGd_ArLw46kpV8usT-1y1M7J5HzW7BNlNfYm4vnY5JV42aY_ZNgJHWnYx2V5_IdU_A0F1XehevRCyQx4SlyUiwuqGvuNfQEz1U9dQ1rn4MRythiMGOdBnbcvihBUni2C7u_qQZubYofhQOIX5qiTV4OK47rzUA_056gAUQSRRC4S_zwk8bOKx1Kxn-9NcFq7mqpTSloqk7CYOziNIk6r7B-N_O29XR9uuoUjnrL2gRg51gvy6JAZ7kLbVGz0LY6diG45ZGaNv1uoJJ1OTzCwyU.hbMWrg3k-qCe5EvXxbzfb9vDg6PIUZvrdX_wwY9lnMg&amp;dib_tag=se&amp;keywords=Akro-Mils+%2230250%22&amp;qid=1736474997&amp;s=hi&amp;sprefix=akro-mils+30250+%2Ctools%2C77&amp;sr=1-3</t>
    </r>
  </si>
  <si>
    <r>
      <rPr>
        <sz val="0"/>
        <color indexed="64"/>
        <rFont val="HelveticaNeue"/>
      </rPr>
      <t xml:space="preserve">Replacement furnace elements (x2)</t>
    </r>
  </si>
  <si>
    <r>
      <rPr>
        <sz val="0"/>
        <color indexed="64"/>
        <rFont val="HelveticaNeue"/>
      </rPr>
      <t>https://www.cannedheatglass.com/product-page/9-18-312le-500lu-60a</t>
    </r>
  </si>
  <si>
    <r>
      <rPr>
        <sz val="0"/>
        <color indexed="64"/>
        <rFont val="HelveticaNeue"/>
      </rPr>
      <t xml:space="preserve">Canned heat replacement sill</t>
    </r>
  </si>
  <si>
    <r>
      <rPr>
        <sz val="0"/>
        <color indexed="64"/>
        <rFont val="HelveticaNeue"/>
      </rPr>
      <t xml:space="preserve">Akro Mil louvered panel - 36”x19” (x3)</t>
    </r>
  </si>
  <si>
    <r>
      <rPr>
        <sz val="0"/>
        <color indexed="64"/>
        <rFont val="HelveticaNeue"/>
      </rPr>
      <t>https://www.amazon.com/Akro-Mils-Storage-Louvered-Organizer-AkroBins/dp/B0DC67DCS8/ref=sr_1_7?crid=1TKE5QRATLJRK&amp;dib=eyJ2IjoiMSJ9.nC6AChe9pZg2cEpE6stE_prtr2y25L0KfMz_Bzjp5jfIe4Wd7xN9T3g91uionzWDyUYP-wDDuOtTm7z0nNw-UXeLrkOcUiVbK1bK-OY7-TTC2NYQ7EctFavcI81Nsz012XLFKbb5FnlVBTNHT7VG4YwmzImvk4c_Z6Lv7X9UuKjpqFj_JliDhs1NACnEW6udTT6PYXhPovLRyGnWWz8-YJHldb3VNWLTIKrxXo1gsKABLPf1i4D5wmmEzKG4WTJd5M_7-YzJUMVcNe6_oCfk-ojCxcmHXoTq_dFycKU_dabXLTMdeZzVSEThZG8aUbALSihwWRy5TmxgIhLZ5vz_Kd1l9bmvTvZPw6uLOfiCaFM.vDCSZj1OrUMe30-t9FN05ZNfffCdddErH2iOtcehFWw&amp;dib_tag=se&amp;keywords=Akro-Mils%2Blouvered%2Bpanel%2B36%22x19%22&amp;qid=1736475282&amp;s=hi&amp;sprefix=akro-mils%2Blouvered%2Bpanel%2B36%2Bx19%2B%2Ctools%2C65&amp;sr=1-7&amp;th=1</t>
    </r>
  </si>
  <si>
    <r>
      <rPr>
        <b/>
        <sz val="0"/>
        <color indexed="64"/>
        <rFont val="HelveticaNeue"/>
      </rPr>
      <t>Total</t>
    </r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</si>
</sst>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numFmts count="1">
    <numFmt numFmtId="164" formatCode="[$USD]"/>
  </numFmts>
  <fonts count="7">
    <font>
      <sz val="11.000000"/>
      <name val="Liberation Sans"/>
    </font>
    <font>
      <b/>
      <sz val="10.000800"/>
      <color indexed="65"/>
      <name val="HelveticaNeue-Bold"/>
    </font>
    <font>
      <sz val="10.000800"/>
      <color indexed="64"/>
      <name val="HelveticaNeue"/>
    </font>
    <font>
      <b/>
      <sz val="10.000800"/>
      <color indexed="64"/>
      <name val="HelveticaNeue-Bold"/>
    </font>
    <font>
      <sz val="10.000800"/>
      <color indexed="64"/>
      <name val="HelveticaNeue-Medium"/>
    </font>
    <font>
      <b/>
      <sz val="10.000800"/>
      <color indexed="64"/>
      <name val="HelveticaNeue"/>
    </font>
    <font>
      <b/>
      <sz val="10.000800"/>
      <color indexed="64"/>
      <name val="HelveticaNeue-Medium"/>
    </font>
  </fonts>
  <fills count="5">
    <fill>
      <patternFill patternType="none"/>
    </fill>
    <fill>
      <patternFill patternType="gray125"/>
    </fill>
    <fill>
      <patternFill patternType="solid">
        <fgColor rgb="FF1CB100"/>
        <bgColor rgb="FF1CB100"/>
      </patternFill>
    </fill>
    <fill>
      <patternFill patternType="solid">
        <fgColor rgb="FFF7F7F6"/>
        <bgColor rgb="FFF7F7F6"/>
      </patternFill>
    </fill>
    <fill>
      <patternFill patternType="solid">
        <fgColor rgb="FFD5D5D5"/>
        <bgColor rgb="FFD5D5D5"/>
      </patternFill>
    </fill>
  </fills>
  <borders count="4">
    <border>
      <left/>
      <right/>
      <top/>
      <bottom/>
      <diagonal/>
    </border>
    <border>
      <left style="thin">
        <color rgb="FFD5D5D5"/>
      </left>
      <right/>
      <top style="thin">
        <color rgb="FFD5D5D5"/>
      </top>
      <bottom style="thin">
        <color rgb="FFD5D5D5"/>
      </bottom>
      <diagonal/>
    </border>
    <border>
      <left/>
      <right/>
      <top style="thin">
        <color rgb="FFD5D5D5"/>
      </top>
      <bottom style="thin">
        <color rgb="FFD5D5D5"/>
      </bottom>
      <diagonal/>
    </border>
    <border>
      <left/>
      <right style="thin">
        <color rgb="FFD5D5D5"/>
      </right>
      <top style="thin">
        <color rgb="FFD5D5D5"/>
      </top>
      <bottom style="thin">
        <color rgb="FFD5D5D5"/>
      </bottom>
      <diagonal/>
    </border>
  </borders>
  <cellStyleXfs count="1">
    <xf numFmtId="0" applyNumberFormat="1"/>
  </cellStyleXfs>
  <cellXfs count="19">
    <xf fontId="0" fillId="0" borderId="0" numFmtId="0" xfId="0" applyNumberFormat="1" applyFont="1" applyFill="1" applyAlignment="0" applyProtection="0"/>
    <xf fontId="1" fillId="2" borderId="0" numFmtId="0" xfId="0" applyNumberFormat="1" applyFont="1" applyFill="1" applyAlignment="1" applyProtection="0">
      <alignment vertical="top"/>
    </xf>
    <xf fontId="2" fillId="0" borderId="0" numFmtId="0" xfId="0" applyNumberFormat="1" applyFont="1" applyFill="1" applyAlignment="1" applyProtection="0">
      <alignment vertical="top"/>
    </xf>
    <xf fontId="2" fillId="0" borderId="0" numFmtId="164" xfId="0" applyNumberFormat="1" applyFont="1" applyFill="1" applyAlignment="1" applyProtection="0">
      <alignment vertical="top"/>
    </xf>
    <xf fontId="2" fillId="3" borderId="0" numFmtId="0" xfId="0" applyNumberFormat="1" applyFont="1" applyFill="1" applyAlignment="1" applyProtection="0">
      <alignment vertical="center"/>
    </xf>
    <xf fontId="2" fillId="3" borderId="0" numFmtId="164" xfId="0" applyNumberFormat="1" applyFont="1" applyFill="1" applyAlignment="1" applyProtection="0">
      <alignment vertical="center"/>
    </xf>
    <xf fontId="3" fillId="4" borderId="1" numFmtId="0" xfId="0" applyNumberFormat="1" applyFont="1" applyFill="1" applyAlignment="1" applyProtection="0">
      <alignment vertical="top"/>
    </xf>
    <xf fontId="3" fillId="4" borderId="2" numFmtId="0" xfId="0" applyNumberFormat="1" applyFont="1" applyFill="1" applyAlignment="1" applyProtection="0">
      <alignment vertical="top"/>
    </xf>
    <xf fontId="3" fillId="4" borderId="2" numFmtId="164" xfId="0" applyNumberFormat="1" applyFont="1" applyFill="1" applyAlignment="1" applyProtection="0">
      <alignment vertical="top"/>
    </xf>
    <xf fontId="3" fillId="4" borderId="3" numFmtId="0" xfId="0" applyNumberFormat="1" applyFont="1" applyFill="1" applyAlignment="1" applyProtection="0">
      <alignment vertical="top"/>
    </xf>
    <xf fontId="4" fillId="0" borderId="0" numFmtId="0" xfId="0" applyNumberFormat="1" applyFont="1" applyFill="1" applyAlignment="1" applyProtection="0">
      <alignment vertical="top"/>
    </xf>
    <xf fontId="4" fillId="4" borderId="1" numFmtId="0" xfId="0" applyNumberFormat="1" applyFont="1" applyFill="1" applyAlignment="1" applyProtection="0">
      <alignment vertical="top"/>
    </xf>
    <xf fontId="2" fillId="4" borderId="2" numFmtId="0" xfId="0" applyNumberFormat="1" applyFont="1" applyFill="1" applyAlignment="1" applyProtection="0">
      <alignment vertical="top"/>
    </xf>
    <xf fontId="5" fillId="4" borderId="2" numFmtId="164" xfId="0" applyNumberFormat="1" applyFont="1" applyFill="1" applyAlignment="1" applyProtection="0">
      <alignment vertical="top"/>
    </xf>
    <xf fontId="2" fillId="4" borderId="3" numFmtId="0" xfId="0" applyNumberFormat="1" applyFont="1" applyFill="1" applyAlignment="1" applyProtection="0">
      <alignment vertical="top"/>
    </xf>
    <xf fontId="6" fillId="4" borderId="0" numFmtId="0" xfId="0" applyNumberFormat="1" applyFont="1" applyFill="1" applyAlignment="1" applyProtection="0">
      <alignment vertical="top"/>
    </xf>
    <xf fontId="2" fillId="4" borderId="0" numFmtId="0" xfId="0" applyNumberFormat="1" applyFont="1" applyFill="1" applyAlignment="1" applyProtection="0">
      <alignment vertical="top"/>
    </xf>
    <xf fontId="5" fillId="4" borderId="0" numFmtId="164" xfId="0" applyNumberFormat="1" applyFont="1" applyFill="1" applyAlignment="1" applyProtection="0">
      <alignment vertical="top"/>
    </xf>
    <xf fontId="5" fillId="4" borderId="0" numFmtId="0" xfId="0" applyNumberFormat="1" applyFont="1" applyFill="1" applyAlignment="1" applyProtection="0">
      <alignment vertical="top"/>
    </xf>
  </cellXfs>
  <cellStyles count="1">
    <cellStyle name="Default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<Relationships xmlns="http://schemas.openxmlformats.org/package/2006/relationships"><Relationship  Id="rId1" Type="http://schemas.openxmlformats.org/officeDocument/2006/relationships/worksheet" Target="worksheets/sheet1.xml"/><Relationship  Id="rId2" Type="http://schemas.openxmlformats.org/officeDocument/2006/relationships/worksheet" Target="worksheets/sheet2.xml"/><Relationship  Id="rId3" Type="http://schemas.openxmlformats.org/officeDocument/2006/relationships/worksheet" Target="worksheets/sheet3.xml"/><Relationship  Id="rId4" Type="http://schemas.openxmlformats.org/officeDocument/2006/relationships/worksheet" Target="worksheets/sheet4.xml"/><Relationship  Id="rId5" Type="http://schemas.openxmlformats.org/officeDocument/2006/relationships/worksheet" Target="worksheets/sheet5.xml"/><Relationship  Id="rId6" Type="http://schemas.openxmlformats.org/officeDocument/2006/relationships/worksheet" Target="worksheets/sheet6.xml"/><Relationship  Id="rId7" Type="http://schemas.openxmlformats.org/officeDocument/2006/relationships/worksheet" Target="worksheets/sheet7.xml"/><Relationship  Id="rId8" Type="http://schemas.openxmlformats.org/officeDocument/2006/relationships/sharedStrings" Target="sharedStrings.xml"/><Relationship  Id="rId9" Type="http://schemas.openxmlformats.org/officeDocument/2006/relationships/styles" Target="styles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明朝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 Id="rId1" Type="http://schemas.openxmlformats.org/officeDocument/2006/relationships/hyperlink" Target="https://www.cannedheatglass.com/furnaces" TargetMode="External"/><Relationship  Id="rId10" Type="http://schemas.openxmlformats.org/officeDocument/2006/relationships/hyperlink" Target="https://spiralarts.com/collections/punties/products/3-4-straight-punty" TargetMode="External"/><Relationship  Id="rId11" Type="http://schemas.openxmlformats.org/officeDocument/2006/relationships/hyperlink" Target="https://spiralarts.com/collections/punties/products/extra-large-punty-pu-tbo" TargetMode="External"/><Relationship  Id="rId12" Type="http://schemas.openxmlformats.org/officeDocument/2006/relationships/hyperlink" Target="https://spiralarts.com/collections/punties/products/basic-small-punty?variant=4622579716" TargetMode="External"/><Relationship  Id="rId13" Type="http://schemas.openxmlformats.org/officeDocument/2006/relationships/hyperlink" Target="https://www.usaequipmentdirect.com/Naks-Restaurant-Exhaust-Hood-2048HB.html" TargetMode="External"/><Relationship  Id="rId14" Type="http://schemas.openxmlformats.org/officeDocument/2006/relationships/hyperlink" Target="https://www.uline.com/Product/Detail/S-13650BL/Pails/Square-Pail-4-Gallon-Black?pricode=WB0748&amp;gadtype=pla&amp;id=S-13650BL&amp;gad_source=1&amp;gclid=Cj0KCQiA1p28BhCBARIsADP9HrPeorpd61yc1yy6FPbthyPGmmokdalaqKp4-5nvdjMvRdgLpQq3dc4aAiq7EALw_wcB" TargetMode="External"/><Relationship  Id="rId15" Type="http://schemas.openxmlformats.org/officeDocument/2006/relationships/hyperlink" Target="https://glasscolor.com/tools/blocks/blockhead-blocks/blockhead-basic-blocks" TargetMode="External"/><Relationship  Id="rId16" Type="http://schemas.openxmlformats.org/officeDocument/2006/relationships/hyperlink" Target="https://spiralarts.com/products/casting-ladel?_pos=1&amp;_sid=1a7f6c3d4&amp;_ss=r#tabs-2" TargetMode="External"/><Relationship  Id="rId17" Type="http://schemas.openxmlformats.org/officeDocument/2006/relationships/hyperlink" Target="https://spiralarts.com/products/bench-and-side-table?pr_prod_strat=e5_desc&amp;pr_rec_id=bca0a33e9&amp;pr_rec_pid=1408182724&amp;pr_ref_pid=1938462212&amp;pr_seq=uniform" TargetMode="External"/><Relationship  Id="rId18" Type="http://schemas.openxmlformats.org/officeDocument/2006/relationships/hyperlink" Target="https://www.homedepot.com/p/Flame-King-60-lbs-Steel-Propane-Tank-Liquid-Propane-Refillable-Cylinder-with-POL-Valve-YSN60LB/322838730?g_store=&amp;source=shoppingads&amp;locale=en-US&amp;pla&amp;mtc=SHOPPING-BF-CDP-GGL-D28I-028_022_GRILLS-NA-MULTI-NA-PMAX-NA-NA-NA-NA-NBR-NA-NA-NA-PMAX_SHP_JControl24&amp;cm_mmc=SHOPPING-BF-CDP-GGL-D28I-028_022_GRILLS-NA-MULTI-NA-PMAX-NA-NA-NA-NA-NBR-NA-NA-NA-PMAX_SHP_JControl24-20455392646--&amp;gad_source=1&amp;gclid=CjwKCAiAm-67BhBlEiwAEVftNkrIfO-nCyV_-TZgB9RYBVvmCAoUoR7oxVtPGzsXNb-JxENl0ZDqDxoCA9oQAvD_BwE&amp;gclsrc=aw.ds" TargetMode="External"/><Relationship  Id="rId19" Type="http://schemas.openxmlformats.org/officeDocument/2006/relationships/hyperlink" Target="https://www.homedepot.com/p/Bernzomatic-20-lbs-Empty-Propane-Tank-309791/202034840?source=shoppingads&amp;locale=en-US&amp;gStoreCode=1769&amp;gQT=1" TargetMode="External"/><Relationship  Id="rId2" Type="http://schemas.openxmlformats.org/officeDocument/2006/relationships/hyperlink" Target="https://www.cannedheatglass.com/product-page/12-glory-hole" TargetMode="External"/><Relationship  Id="rId20" Type="http://schemas.openxmlformats.org/officeDocument/2006/relationships/hyperlink" Target="https://gascylindersource.com/shop/oxygen-cylinders/300-cuft-steel-oxygen-cylinder/?utm_source=Google Shopping&amp;utm_campaign=shopping_us&amp;utm_medium=cpc&amp;utm_term=14671&amp;utm_source=google&amp;utm_medium=cpc&amp;utm_campaign=21187971772&amp;gad_source=1&amp;gclid=CjwKCAiAm-67BhBlEiwAEVftNnMN32AT67evWZglRorOQjwBnZhRWf4o7XIllEMXxi0TEjGxPM_LeRoCgRcQAvD_BwE" TargetMode="External"/><Relationship  Id="rId21" Type="http://schemas.openxmlformats.org/officeDocument/2006/relationships/hyperlink" Target="https://glasscolor.com/u-gs10-6" TargetMode="External"/><Relationship  Id="rId22" Type="http://schemas.openxmlformats.org/officeDocument/2006/relationships/hyperlink" Target="https://glasscolor.com/mitt-set-18" TargetMode="External"/><Relationship  Id="rId23" Type="http://schemas.openxmlformats.org/officeDocument/2006/relationships/hyperlink" Target="https://www.truckntow.com/products/glad-hand-air-blow-gun-and-50-hose?utm_source=google_shopping&amp;aid=7301918949449&amp;srsltid=AfmBOoovmrFbvz721wDRfG5xWZotg5ilRJCJ-KS9I35iUDQ_9yLCDlbf1FA&amp;gQT=1#prod_id=7301918949449" TargetMode="External"/><Relationship  Id="rId24" Type="http://schemas.openxmlformats.org/officeDocument/2006/relationships/hyperlink" Target="https://www.theceramicshop.com/product/27604/skutt-kiln-shelf-20-half/?gad_source=1&amp;gclid=CjwKCAiAm-67BhBlEiwAEVftNtI5-BfTGHydHgtmrpc-efqMlgW8i9GgTaqhi2610jWR7rfY6bi0JBoCV24QAvD_BwE" TargetMode="External"/><Relationship  Id="rId25" Type="http://schemas.openxmlformats.org/officeDocument/2006/relationships/hyperlink" Target="https://www.theceramicshop.com/product/12197/kiln-shelf-75-x-115" TargetMode="External"/><Relationship  Id="rId26" Type="http://schemas.openxmlformats.org/officeDocument/2006/relationships/hyperlink" Target="https://www.theceramicshop.com/product/11277/kiln-shelf-core-lite-24x12" TargetMode="External"/><Relationship  Id="rId27" Type="http://schemas.openxmlformats.org/officeDocument/2006/relationships/hyperlink" Target="https://www.theceramicshop.com/product/31940/kiln-post-triangular-15-12/?gad_source=1&amp;gclid=CjwKCAiAm-67BhBlEiwAEVftNmUAaV0NmuSSlROvLx5lRWG-inlVVcrVrhhGYlZ_IDgQCaSXYdY7dhoCCu4QAvD_BwE" TargetMode="External"/><Relationship  Id="rId28" Type="http://schemas.openxmlformats.org/officeDocument/2006/relationships/hyperlink" Target="https://www.theceramicshop.com/product/16170/25-uncut-firebrick-ll" TargetMode="External"/><Relationship  Id="rId29" Type="http://schemas.openxmlformats.org/officeDocument/2006/relationships/hyperlink" Target="https://www.uline.com/Product/Detail/H-4807GR/Uline-Economy-Lockers/Uline-Single-Tier-Lockers-3-Wide-Unassembled-36-Wide-12-Deep-Gray?pricode=WA9695&amp;gadtype=pla&amp;id=H-4807GR&amp;gad_source=1&amp;gclid=Cj0KCQiA4fi7BhC5ARIsAEV1YiYGgR0io4dJgnRFTaaBM9p6R-2IY0xvzW_qikXCILrDIgNbyg3GBswaApE9EALw_wcB" TargetMode="External"/><Relationship  Id="rId3" Type="http://schemas.openxmlformats.org/officeDocument/2006/relationships/hyperlink" Target="https://www.cannedheatglass.com/product-page/16-glory-hole" TargetMode="External"/><Relationship  Id="rId30" Type="http://schemas.openxmlformats.org/officeDocument/2006/relationships/hyperlink" Target="https://www.uline.com/Product/Detail/S-19411/Drums/Steel-Drum-with-Lid-16-Gallon-Open-Top-Unlined?pricode=WB0299&amp;gadtype=pla&amp;id=S-19411&amp;gad_source=1&amp;gclid=Cj0KCQiA4fi7BhC5ARIsAEV1YibS6aB3LDHCH6TwP3yqD098e4MUa2v5BkeT0qC9oieUf45Av5DpvecaAiZoEALw_wcB" TargetMode="External"/><Relationship  Id="rId31" Type="http://schemas.openxmlformats.org/officeDocument/2006/relationships/hyperlink" Target="https://kilnfrog.com/products/fusion-17?variant=29446920962071&amp;country=US&amp;currency=USD&amp;utm_medium=product_sync&amp;utm_source=google&amp;utm_content=sag_organic&amp;utm_campaign=sag_organic&amp;gad_source=1&amp;gclid=Cj0KCQiA4fi7BhC5ARIsAEV1YibhcbHgEEtL5oAD01DgFqWE9Eu1UOeNeI1CcLag3Kd3C9r--pOe9j8aAoMeEALw_wcB" TargetMode="External"/><Relationship  Id="rId32" Type="http://schemas.openxmlformats.org/officeDocument/2006/relationships/hyperlink" Target="https://www.walmart.com/ip/Mainstays-3-Pack-Premium-Stainless-Steel-Fine-Mesh-Strainers-4-6-and-8-Silver/5221044355?wl13=3659&amp;selectedSellerId=0&amp;wmlspartner=wlpa&amp;gStoreCode=3659&amp;gQT=1" TargetMode="External"/><Relationship  Id="rId33" Type="http://schemas.openxmlformats.org/officeDocument/2006/relationships/hyperlink" Target="https://www.amazon.com/Cleaning-Supplies-Handmade-Household-Sweeping/dp/B09CPW6FHM?th=1" TargetMode="External"/><Relationship  Id="rId34" Type="http://schemas.openxmlformats.org/officeDocument/2006/relationships/hyperlink" Target="http://www.hubglass.com/wemswel.html" TargetMode="External"/><Relationship  Id="rId35" Type="http://schemas.openxmlformats.org/officeDocument/2006/relationships/hyperlink" Target="https://spiralarts.com/products/rolling-yoke?srsltid=AfmBOooeMUoSRmhAWGM3wFHHRQc8Or1-kA_gfoMBDUMO0WsinxSJPYDA" TargetMode="External"/><Relationship  Id="rId36" Type="http://schemas.openxmlformats.org/officeDocument/2006/relationships/hyperlink" Target="https://products.steinertindustries.com/n3-5-20b-optic-mold-for-glassblowing" TargetMode="External"/><Relationship  Id="rId37" Type="http://schemas.openxmlformats.org/officeDocument/2006/relationships/hyperlink" Target="https://products.steinertindustries.com/4-6-20a-optic-mold-for-glassblowing" TargetMode="External"/><Relationship  Id="rId38" Type="http://schemas.openxmlformats.org/officeDocument/2006/relationships/hyperlink" Target="https://glasscolor.com/bronze-mold-4-pineapple-16-points" TargetMode="External"/><Relationship  Id="rId39" Type="http://schemas.openxmlformats.org/officeDocument/2006/relationships/hyperlink" Target="https://glasscolor.com/bronze-mold-4-12-point" TargetMode="External"/><Relationship  Id="rId4" Type="http://schemas.openxmlformats.org/officeDocument/2006/relationships/hyperlink" Target="https://spiralarts.com/collections/pipes/products/standard-cup?variant=4067042948" TargetMode="External"/><Relationship  Id="rId40" Type="http://schemas.openxmlformats.org/officeDocument/2006/relationships/hyperlink" Target="https://glasscolor.com/bronze-mold-6-pumpkin-8-ribs-closed" TargetMode="External"/><Relationship  Id="rId41" Type="http://schemas.openxmlformats.org/officeDocument/2006/relationships/hyperlink" Target="https://products.steinertindustries.com/9-2-12a-optic-mold-for-glassblowing" TargetMode="External"/><Relationship  Id="rId42" Type="http://schemas.openxmlformats.org/officeDocument/2006/relationships/hyperlink" Target="https://www.facebook.com/Glasscolor/videos/fin-molds-by-jim-moore-wwwglasscolorcomglasstools-glassart-glassblowing/438675680330254" TargetMode="External"/><Relationship  Id="rId43" Type="http://schemas.openxmlformats.org/officeDocument/2006/relationships/hyperlink" Target="https://glasscolor.com/graphite-marver-block-6cm" TargetMode="External"/><Relationship  Id="rId44" Type="http://schemas.openxmlformats.org/officeDocument/2006/relationships/hyperlink" Target="https://www.mountainglass.com/6-x-6-x-1-2-Thick-Graphite-Plate-HLM-Material" TargetMode="External"/><Relationship  Id="rId45" Type="http://schemas.openxmlformats.org/officeDocument/2006/relationships/hyperlink" Target="https://www.amazon.com/Akro-Mils-Akro-Mils-30250B-AKM30250B-30250B-Akrobin/dp/B017URLV30/ref=sr_1_3?crid=1T622ZUVNLSI5&amp;dib=eyJ2IjoiMSJ9.6WJpGPT5bOwton_DwZleLgjGl6mh0zBI_WgK7JOpJciqsIE6APlHpS7FYBdDYrYBYM0kDbkR2xNDxMQe8YKjutGd_ArLw46kpV8usT-1y1M7J5HzW7BNlNfYm4vnY5JV42aY_ZNgJHWnYx2V5_IdU_A0F1XehevRCyQx4SlyUiwuqGvuNfQEz1U9dQ1rn4MRythiMGOdBnbcvihBUni2C7u_qQZubYofhQOIX5qiTV4OK47rzUA_056gAUQSRRC4S_zwk8bOKx1Kxn-9NcFq7mqpTSloqk7CYOziNIk6r7B-N_O29XR9uuoUjnrL2gRg51gvy6JAZ7kLbVGz0LY6diG45ZGaNv1uoJJ1OTzCwyU.hbMWrg3k-qCe5EvXxbzfb9vDg6PIUZvrdX_wwY9lnMg&amp;dib_tag=se&amp;keywords=Akro-Mils+%2230250%22&amp;qid=1736474997&amp;s=hi&amp;sprefix=akro-mils+30250+%2Ctools%2C77&amp;sr=1-3" TargetMode="External"/><Relationship  Id="rId46" Type="http://schemas.openxmlformats.org/officeDocument/2006/relationships/hyperlink" Target="https://www.amazon.com/Akro-Mils-30240-Plastic-Storage-Stacking/dp/B002VK77GC/ref=sr_1_1?crid=3HH473OAB7N13&amp;dib=eyJ2IjoiMSJ9.s19BI62cKgssShOCF9IkFZ0CJZqXP-dtC8HCH-FLoU6m2g5iZdZ8JCvTIGqBTIncCoyMEwgDWbLkogIW6NbdIFsOfV69b4NdEwJh8cqatQVFwTRUOTaWraSqTbTlcIJ63wW0AFtHQS2CkEF0r0ONYGp7EWKqhO7J2CvsBKBOC1w6c_3DEEEjPf9D0dD_LKeU9egDXVx7YCbR1rgxyqUUAQ-YKf61sAFLCsDeXadR89L7zPZ47vxRelEBt_hnmHVMZaQDLsjtqqx0pejRzB7wKg0UwWyoWPQ8P7SppBIcpqlhGo_eJVrLzFxN-nysK568dr_ZuFkvp1bYAyrvqQRZqAyfY9LJCLMtKpaqSXW34TE.11P7FHvZSreeaQqot3e_vcSd3sL6efeR_iUhx1JKyng&amp;dib_tag=se&amp;keywords=Akro-Mils%2B30240%2BAkroBins%2BPlastic%2BStorage%2BBins%2C%2BSpace-Saving%2BStackable%2BBins%2C%2BGarage%2BOrganization%2BBins%2C%2BPantry%2BOrganization%2C%2BCraft%2BStorage%2C%2B15-Inch%2Bx%2B8-Inch%2Bx%2B7-Inch%2C&amp;qid=1736474245&amp;s=hi&amp;sprefix=akro-mils%2B30240%2Bakrobins%2Bplastic%2Bstorage%2Bbins%2C%2Bspace-saving%2Bstackable%2Bbins%2C%2Bgarage%2Borganization%2Bbins%2C%2Bpantry%2Borganization%2C%2Bcraft%2Bstorage%2C%2B15-inch%2Bx%2B8-inch%2Bx%2B7-inch%2C%2Ctools%2C65&amp;sr=1-1&amp;th=1" TargetMode="External"/><Relationship  Id="rId47" Type="http://schemas.openxmlformats.org/officeDocument/2006/relationships/hyperlink" Target="https://glasscolor.com/cork-paddles-medium-9-x-6" TargetMode="External"/><Relationship  Id="rId48" Type="http://schemas.openxmlformats.org/officeDocument/2006/relationships/hyperlink" Target="https://glasscolor.com/cork-paddles-round-4" TargetMode="External"/><Relationship  Id="rId49" Type="http://schemas.openxmlformats.org/officeDocument/2006/relationships/hyperlink" Target="https://glasscolor.com/kevlar-mitts-cover-standard-weight" TargetMode="External"/><Relationship  Id="rId5" Type="http://schemas.openxmlformats.org/officeDocument/2006/relationships/hyperlink" Target="https://spiralarts.com/products/basic-big-pipe-pi-bbp?pr_prod_strat=e5_desc&amp;pr_rec_id=2f6dbaa45&amp;pr_rec_pid=1281956292&amp;pr_ref_pid=1062328516&amp;pr_seq=uniform&amp;variant=4633051396" TargetMode="External"/><Relationship  Id="rId50" Type="http://schemas.openxmlformats.org/officeDocument/2006/relationships/hyperlink" Target="https://www.tractorsupply.com/tsc/product/porter-cable-20v-max-cordless-drill-driver-kit-pcck607lb-1637288?store=368&amp;cid=Google-Shopping-Sustain&amp;utm_medium=Google&amp;utm_source=Shopping&amp;utm_content=Sustain&amp;gad_source=1&amp;gclid=CjwKCAiAhP67BhAVEiwA2E_9gwp5UbdPnCByaQk5C2EMmR3yxJQYQ6Gm3THSUYFNfyKPrezwsXGiLxoC3WkQAvD_BwE" TargetMode="External"/><Relationship  Id="rId51" Type="http://schemas.openxmlformats.org/officeDocument/2006/relationships/hyperlink" Target="https://us.amazon.com/ljdeals-Storage-Containers-Plastic-Canisters/dp/B09FV9PJFR/ref=sr_1_2?dib=eyJ2IjoiMSJ9.Ofm8H0o15bvkolylcrn35a_p2eBKDc_8vRLYDtfwM1uAKOnrUDoBhvWdM6DLwgNvmk27qNvM-8W1zBqPHyQjRhLdsustZ3t9obJbkVuIoeq4849nFJhfl582bg8TnhWoZ9QUZ2DXNyeWUvIcSXi_unDCREf1BN-vZTu3hVhi7OjMdyVR3plYkd_w2rdN-Jj4vLMnAOtspqSWIGrL0hC_iKsRcDA5adau1uitQFu5RtFwHDqDUEtt9zt3Vj6Xe3CC00pZfKHUt2LOznhGqpm6xXAoNxwNkEo7gpKvAJT4YaE7oow4JtOhK469cssHXCUVOMnF75laYbGbJKwj1Lvq8Ja6qLF5_Mf-cxLM6-ZAoupY-1QEMUJ9_uxS2i3Ef9fURbtm272Emc_hMQAV3FQt9rP6yHZlVlryvxWqiFJksPvUa2tjBePc5SAsjOwB5Tvp.fMNldQQsA42DzH_Hd4qGtclxHz_OAkSQonl026At71A&amp;dib_tag=se&amp;keywords=64oz+Clear+PET+Plastic+Square+Wide+Mouth+Jars+with+Grip+Handle+and+White+Ribbed+Lined+Caps%2C&amp;qid=1736478169&amp;sr=8-2" TargetMode="External"/><Relationship  Id="rId52" Type="http://schemas.openxmlformats.org/officeDocument/2006/relationships/hyperlink" Target="https://www.amazon.com/CHEF-Stainless-Rectangle-16x12x1-Dishwasher/dp/B078N75QMX?th=1" TargetMode="External"/><Relationship  Id="rId53" Type="http://schemas.openxmlformats.org/officeDocument/2006/relationships/hyperlink" Target="https://www.acehardware.com/departments/building-supplies/ladders/extension-ladders/10222?store=03715&amp;gad_source=1&amp;gclid=CjwKCAiAhP67BhAVEiwA2E_9g_rJOhdvWFbnWnhJaQUUs2AjOFWYN_KfEu7RMfz-hOpRv0H98Q72aBoCfbEQAvD_BwE&amp;gclsrc=aw.ds" TargetMode="External"/><Relationship  Id="rId54" Type="http://schemas.openxmlformats.org/officeDocument/2006/relationships/hyperlink" Target="https://www.acehardware.com/departments/outdoor-living/grills-and-smokers/grilling-utensils-and-tools/8083985?store=14850&amp;gad_source=1&amp;gclid=CjwKCAiAhP67BhAVEiwA2E_9g0TH5I3VNhiDVunYxCwIreE5UBmWHXcKJ2ugN0uuife60EnywnWDAhoCKu4QAvD_BwE&amp;gclsrc=aw.ds" TargetMode="External"/><Relationship  Id="rId55" Type="http://schemas.openxmlformats.org/officeDocument/2006/relationships/hyperlink" Target="https://www.acehardware.com/departments/heating-and-cooling/portable-and-exhaust-fans/household-fans/6006194?store=03715&amp;gad_source=1&amp;gclid=CjwKCAiAhP67BhAVEiwA2E_9gwECZOVxq8pqqowCTQIVdOTsKgkYilS-mFvCP7iWsBKybZ0KabELYRoCMyAQAvD_BwE&amp;gclsrc=aw.ds" TargetMode="External"/><Relationship  Id="rId56" Type="http://schemas.openxmlformats.org/officeDocument/2006/relationships/hyperlink" Target="https://kitosunhookah.com/products/hookah-tips-disposable-hookah-mouth-tips-individual-wrapped-various-colors-male-hookah-hose-mouth-tips-universal-no-sharp-edges-pack-of-100-tips-c" TargetMode="External"/><Relationship  Id="rId57" Type="http://schemas.openxmlformats.org/officeDocument/2006/relationships/hyperlink" Target="https://www.uline.com/BL_2273/WindPro-Heavy-Duty-Snap-Edge-Signs" TargetMode="External"/><Relationship  Id="rId58" Type="http://schemas.openxmlformats.org/officeDocument/2006/relationships/hyperlink" Target="https://www.samsclub.com/p/6-banquet-table-commerical-quality/prod6910044?itemNumber=212064&amp;gQT=1" TargetMode="External"/><Relationship  Id="rId59" Type="http://schemas.openxmlformats.org/officeDocument/2006/relationships/hyperlink" Target="https://www.homedepot.com/p/StyleWell-Walnut-Brown-Finish-Backless-Saddle-Bar-Stools-Set-of-2-SH0210171SGH03/309089337?source=shoppingads&amp;locale=en-US&amp;srsltid=AfmBOopWcFswHwzMLUyRBwQQHSJwduNS13J0i7-B8G5uZHQwfYwwQCDMvSk&amp;gQT=1" TargetMode="External"/><Relationship  Id="rId6" Type="http://schemas.openxmlformats.org/officeDocument/2006/relationships/hyperlink" Target="https://spiralarts.com/collections/punties/products/1-straight-punty" TargetMode="External"/><Relationship  Id="rId60" Type="http://schemas.openxmlformats.org/officeDocument/2006/relationships/hyperlink" Target="https://www.ikea.com/us/en/p/blanda-blank-serving-bowl-stainless-steel-30081467/#content" TargetMode="External"/><Relationship  Id="rId61" Type="http://schemas.openxmlformats.org/officeDocument/2006/relationships/hyperlink" Target="https://www.lowes.com/pd/CRAFTSMAN-V20-Cordless-Hand-Vacuum-Bare/5000250841" TargetMode="External"/><Relationship  Id="rId62" Type="http://schemas.openxmlformats.org/officeDocument/2006/relationships/hyperlink" Target="https://www.uline.com/Product/Detail/H-1348/Dust-Pans/Steel-Dust-Pan-12?pricode=WA9163&amp;gadtype=pla&amp;id=H-1348&amp;gad_source=1&amp;gclid=Cj0KCQiAyoi8BhDvARIsAO_CDsCuoBfP2P2u6UDPLY4gakApFYWv2YOBnGHOPxXNx-mKLCJLlNscq_AaAoqpEALw_wcB" TargetMode="External"/><Relationship  Id="rId63" Type="http://schemas.openxmlformats.org/officeDocument/2006/relationships/hyperlink" Target="https://www.amazon.com/MESTEK-Thermometer-Temperature-Measurement-Adjustable/dp/B0BCQ9WLC3/ref=asc_df_B0BCQ9WLC3?mcid=b04219fb03b2359a8241c899c201f2a3&amp;hvocijid=12472913078957741636-B0BCQ9WLC3-&amp;hvexpln=73&amp;tag=hyprod-20&amp;linkCode=df0&amp;hvadid=692875362841&amp;hvpos=&amp;hvnetw=g&amp;hvrand=12472913078957741636&amp;hvpone=&amp;hvptwo=&amp;hvqmt=&amp;hvdev=c&amp;hvdvcmdl=&amp;hvlocint=&amp;hvlocphy=9013288&amp;hvtargid=pla-2281435181218&amp;th=1" TargetMode="External"/><Relationship  Id="rId64" Type="http://schemas.openxmlformats.org/officeDocument/2006/relationships/hyperlink" Target="https://www.uline.com/BL_8150/Plastic-Pails-and-Lids?pricode=WG17&amp;AdKeyword=buckets 5 gallon&amp;AdMatchtype=p&amp;gad_source=1&amp;gclid=Cj0KCQiAyoi8BhDvARIsAO_CDsC7gDwZTloIMeTGkrZMgOr93h_s1wWbVLPEVDMZ2WnezZ86NCoE8TsaAlLWEALw_wcB" TargetMode="External"/><Relationship  Id="rId65" Type="http://schemas.openxmlformats.org/officeDocument/2006/relationships/hyperlink" Target="https://www.uline.com/BL_7004/Industrial-Sweeping-Compounds" TargetMode="External"/><Relationship  Id="rId66" Type="http://schemas.openxmlformats.org/officeDocument/2006/relationships/hyperlink" Target="https://www.webstaurantstore.com/beverage-crate/474BEV20C.html" TargetMode="External"/><Relationship  Id="rId7" Type="http://schemas.openxmlformats.org/officeDocument/2006/relationships/hyperlink" Target="https://spiralarts.com/collections/punties/products/7-16-straight-punty#tabs-2" TargetMode="External"/><Relationship  Id="rId8" Type="http://schemas.openxmlformats.org/officeDocument/2006/relationships/hyperlink" Target="https://spiralarts.com/collections/punties/products/copy-of-1-straight-punty" TargetMode="External"/><Relationship  Id="rId9" Type="http://schemas.openxmlformats.org/officeDocument/2006/relationships/hyperlink" Target="https://spiralarts.com/collections/pipes/products/large-cup?variant=4632280580" TargetMode="External"/></Relationships>
</file>

<file path=xl/worksheets/_rels/sheet2.xml.rels><?xml version="1.0" encoding="UTF-8" standalone="yes"?><Relationships xmlns="http://schemas.openxmlformats.org/package/2006/relationships"><Relationship  Id="rId1" Type="http://schemas.openxmlformats.org/officeDocument/2006/relationships/hyperlink" Target="https://www.worldmarket.com/p/organic-edge-wood-mix-and-match-wall-shelf-527215.html?gPromoCode=ST10September&amp;gQT=1" TargetMode="External"/><Relationship  Id="rId2" Type="http://schemas.openxmlformats.org/officeDocument/2006/relationships/hyperlink" Target="https://www.wayfair.com/furniture/pdp/latitude-run-42-tall-cube-pedestal-table-display-glorifier-riser-flower-sculputure-lamp-stand-w005713062.html" TargetMode="External"/><Relationship  Id="rId3" Type="http://schemas.openxmlformats.org/officeDocument/2006/relationships/hyperlink" Target="https://www.tripar.com/item/23-3927B/decorative-ornament-stand-chrome-small" TargetMode="External"/><Relationship  Id="rId4" Type="http://schemas.openxmlformats.org/officeDocument/2006/relationships/hyperlink" Target="https://www.tripar.com/item/16576/harp-ornament-stand-black" TargetMode="External"/><Relationship  Id="rId5" Type="http://schemas.openxmlformats.org/officeDocument/2006/relationships/hyperlink" Target="https://squareup.com/shop/hardware/us/en/products/ipad-pos-stand-integrated-card-reader-usb-c?device=c&amp;gad_source=1&amp;gclid=Cj0KCQiAyoi8BhDvARIsAO_CDsB-MO6_LM6U_wzG34NjIlSUDHp2izFGwnsNxmfbCqTQBeRXG8-HZhkaAvdoEALw_wcB&amp;gclsrc=aw.ds&amp;kw=PRODUCT_GROUP&amp;kwid=p80141346532&amp;matchtype=&amp;pcrid=699391726306&amp;pdv=c&amp;pkw=&amp;pmt=&amp;pub=GOOGLE" TargetMode="External"/><Relationship  Id="rId6" Type="http://schemas.openxmlformats.org/officeDocument/2006/relationships/hyperlink" Target="https://www.barcodefactory.com/star-micronics/pos-printers/tsp650ii/39449670?srsltid=AfmBOorob65-NsjleIXOBuVC7Ski6Uj2ATMnvyZfTq5nprwGXqpj6H6tL7c&amp;gQT=2" TargetMode="External"/><Relationship  Id="rId7" Type="http://schemas.openxmlformats.org/officeDocument/2006/relationships/hyperlink" Target="https://www.amazon.com/Furmax-Exectuive-Adjustable-Managerial-Computer/dp/B07T291QPJ?source=ps-sl-shoppingads-lpcontext&amp;ref_=fplfs&amp;smid=A3D1UC8SMMZZRH&amp;gPromoCode=8302886695737403527&amp;gQT=1&amp;th=1" TargetMode="External"/><Relationship  Id="rId8" Type="http://schemas.openxmlformats.org/officeDocument/2006/relationships/hyperlink" Target="https://www.amazon.com/AHOME-Storage-Cabinet-Shelving-Bookcase/dp/B07DMDW6G7?th=1" TargetMode="External"/></Relationships>
</file>

<file path=xl/worksheets/_rels/sheet3.xml.rels><?xml version="1.0" encoding="UTF-8" standalone="yes"?><Relationships xmlns="http://schemas.openxmlformats.org/package/2006/relationships"><Relationship  Id="rId1" Type="http://schemas.openxmlformats.org/officeDocument/2006/relationships/hyperlink" Target="https://www.amazon.com/dp/B001SR4YEC/ref=twister_B0CZNXZ41C?_encoding=UTF8&amp;th=1" TargetMode="External"/><Relationship  Id="rId10" Type="http://schemas.openxmlformats.org/officeDocument/2006/relationships/hyperlink" Target="https://www.uline.com/BL_7708/Instapak-Quick-Room-Temperature?pricode=WS372&amp;AdKeyword=instapak foam packaging&amp;AdMatchtype=e&amp;gad_source=1&amp;gclid=Cj0KCQiAyoi8BhDvARIsAO_CDsDAm3l82Mca5Pk05tNXiroB_maUwb-uziWapoPS7JJ8sr8DXHlKBr4aAqqFEALw_wcB" TargetMode="External"/><Relationship  Id="rId11" Type="http://schemas.openxmlformats.org/officeDocument/2006/relationships/hyperlink" Target="https://www.uline.com/BL_5602/Gift-Boxes" TargetMode="External"/><Relationship  Id="rId12" Type="http://schemas.openxmlformats.org/officeDocument/2006/relationships/hyperlink" Target="https://www.uline.com/Product/Detail/S-423/Carton-Sealing-Tape/Uline-Industrial-Tape-2-Mil-2-x-110-yds-Clear" TargetMode="External"/><Relationship  Id="rId13" Type="http://schemas.openxmlformats.org/officeDocument/2006/relationships/hyperlink" Target="https://www.amazon.com/X-ACTO-Heavy-Guillotine-Trimmer-Inches/dp/B0006HVQH8?source=ps-sl-shoppingads-lpcontext&amp;ref_=fplfs&amp;psc=1&amp;smid=ATVPDKIKX0DER&amp;gQT=1" TargetMode="External"/><Relationship  Id="rId14" Type="http://schemas.openxmlformats.org/officeDocument/2006/relationships/hyperlink" Target="https://www.officedepot.com/a/products/232139/GBC-HeatSeal-H212-Laminator" TargetMode="External"/><Relationship  Id="rId15" Type="http://schemas.openxmlformats.org/officeDocument/2006/relationships/hyperlink" Target="https://www.amazon.com/AmazonBasics-Thermal-Laminating-Plastic-Laminator/dp/B079KL4C91/ref=sr_1_1_ffob_sspa?dib=eyJ2IjoiMSJ9.oiB5k63stuRRCtdQKqmP4ypQCIPdx3M7Lxllw8UxhUTW1tTUs-xMCXxL2952O7GW-RqlT7QNOsOq3IkbhHCzBu3NSHG_v9KERookLA8Oae5GfSV4zOwF6aFD_zvml28aOp36uei2bDN6S_9o0CIfZ05rm30lCyiQGz4AUkIEy-Il4k-q75ejnYD9wF-VubFQm87o9YfasV3xed781MmMhie7u4jkTSoXjWXFV0wPEUE.7exwNRUp_Q_smfL1ozrSU7NPhEO3giwQXfUphtXgpKg&amp;dib_tag=se&amp;hvadid=570534481372&amp;hvdev=c&amp;hvlocphy=9013288&amp;hvnetw=g&amp;hvqmt=e&amp;hvrand=2658360625287891616&amp;hvtargid=kwd-902657337064&amp;hydadcr=20109_13319383&amp;keywords=laminating%2Bplastic%2Bpaper&amp;qid=1736639657&amp;sr=8-1-spons&amp;sp_csd=d2lkZ2V0TmFtZT1zcF9hdGY&amp;th=1" TargetMode="External"/><Relationship  Id="rId16" Type="http://schemas.openxmlformats.org/officeDocument/2006/relationships/hyperlink" Target="https://www.walmart.com/ip/Award-Winning-Dremel-2050-11-Stylo-Versatile-Craft-Hobby-Tool-11-Accessories-Perfect-Glass-Etching-Leather-Burnishing-Jewelry-Making-Polishing-Woodwo/161506451?wmlspartner=wlpa&amp;selectedSellerId=0&amp;wl13=3659&amp;gclsrc=aw.ds&amp;adid=22222222277161506451_117755028669_12420145346&amp;wl0=&amp;wl1=g&amp;wl2=c&amp;wl3=501107745824&amp;wl4=pla-394283752452&amp;wl5=9013288&amp;wl6=&amp;wl7=&amp;wl8=&amp;wl9=pla&amp;wl10=8175035&amp;wl11=local&amp;wl12=161506451&amp;veh=sem_LIA&amp;gclsrc=aw.ds&amp;gad_source=1&amp;gclid=Cj0KCQiAyoi8BhDvARIsAO_CDsBK2t-g4B17Hwdscjoj99BmUGaJvCdWFcQ0BwoCidhf9qZx-sVMXuQaAmdJEALw_wcB" TargetMode="External"/><Relationship  Id="rId2" Type="http://schemas.openxmlformats.org/officeDocument/2006/relationships/hyperlink" Target="https://www.amazon.com/Akro-Mils-30240-Plastic-Storage-Stacking/dp/B002VK77GC/ref=sr_1_1?crid=3HH473OAB7N13&amp;dib=eyJ2IjoiMSJ9.s19BI62cKgssShOCF9IkFZ0CJZqXP-dtC8HCH-FLoU6m2g5iZdZ8JCvTIGqBTIncCoyMEwgDWbLkogIW6NbdIFsOfV69b4NdEwJh8cqatQVFwTRUOTaWraSqTbTlcIJ63wW0AFtHQS2CkEF0r0ONYGp7EWKqhO7J2CvsBKBOC1w6c_3DEEEjPf9D0dD_LKeU9egDXVx7YCbR1rgxyqUUAQ-YKf61sAFLCsDeXadR89L7zPZ47vxRelEBt_hnmHVMZaQDLsjtqqx0pejRzB7wKg0UwWyoWPQ8P7SppBIcpqlhGo_eJVrLzFxN-nysK568dr_ZuFkvp1bYAyrvqQRZqAyfY9LJCLMtKpaqSXW34TE.11P7FHvZSreeaQqot3e_vcSd3sL6efeR_iUhx1JKyng&amp;dib_tag=se&amp;keywords=Akro-Mils%2B30240%2BAkroBins%2BPlastic%2BStorage%2BBins%2C%2BSpace-Saving%2BStackable%2BBins%2C%2BGarage%2BOrganization%2BBins%2C%2BPantry%2BOrganization%2C%2BCraft%2BStorage%2C%2B15-Inch%2Bx%2B8-Inch%2Bx%2B7-Inch%2C&amp;qid=1736474245&amp;s=hi&amp;sprefix=akro-mils%2B30240%2Bakrobins%2Bplastic%2Bstorage%2Bbins%2C%2Bspace-saving%2Bstackable%2Bbins%2C%2Bgarage%2Borganization%2Bbins%2C%2Bpantry%2Borganization%2C%2Bcraft%2Bstorage%2C%2B15-inch%2Bx%2B8-inch%2Bx%2B7-inch%2C%2Ctools%2C65&amp;sr=1-1&amp;th=1" TargetMode="External"/><Relationship  Id="rId3" Type="http://schemas.openxmlformats.org/officeDocument/2006/relationships/hyperlink" Target="https://www.amazon.com/Akro-Mils-Akro-Mils-30250B-AKM30250B-30250B-Akrobin/dp/B017URLV30/ref=sr_1_3?crid=1T622ZUVNLSI5&amp;dib=eyJ2IjoiMSJ9.6WJpGPT5bOwton_DwZleLgjGl6mh0zBI_WgK7JOpJciqsIE6APlHpS7FYBdDYrYBYM0kDbkR2xNDxMQe8YKjutGd_ArLw46kpV8usT-1y1M7J5HzW7BNlNfYm4vnY5JV42aY_ZNgJHWnYx2V5_IdU_A0F1XehevRCyQx4SlyUiwuqGvuNfQEz1U9dQ1rn4MRythiMGOdBnbcvihBUni2C7u_qQZubYofhQOIX5qiTV4OK47rzUA_056gAUQSRRC4S_zwk8bOKx1Kxn-9NcFq7mqpTSloqk7CYOziNIk6r7B-N_O29XR9uuoUjnrL2gRg51gvy6JAZ7kLbVGz0LY6diG45ZGaNv1uoJJ1OTzCwyU.hbMWrg3k-qCe5EvXxbzfb9vDg6PIUZvrdX_wwY9lnMg&amp;dib_tag=se&amp;keywords=Akro-Mils+%2230250%22&amp;qid=1736474997&amp;s=hi&amp;sprefix=akro-mils+30250+%2Ctools%2C77&amp;sr=1-3" TargetMode="External"/><Relationship  Id="rId4" Type="http://schemas.openxmlformats.org/officeDocument/2006/relationships/hyperlink" Target="https://www.amazon.com/Akro-Mils-Storage-Louvered-Organizer-AkroBins/dp/B0DC67DCS8/ref=sr_1_7?crid=1TKE5QRATLJRK&amp;dib=eyJ2IjoiMSJ9.nC6AChe9pZg2cEpE6stE_prtr2y25L0KfMz_Bzjp5jfIe4Wd7xN9T3g91uionzWDyUYP-wDDuOtTm7z0nNw-UXeLrkOcUiVbK1bK-OY7-TTC2NYQ7EctFavcI81Nsz012XLFKbb5FnlVBTNHT7VG4YwmzImvk4c_Z6Lv7X9UuKjpqFj_JliDhs1NACnEW6udTT6PYXhPovLRyGnWWz8-YJHldb3VNWLTIKrxXo1gsKABLPf1i4D5wmmEzKG4WTJd5M_7-YzJUMVcNe6_oCfk-ojCxcmHXoTq_dFycKU_dabXLTMdeZzVSEThZG8aUbALSihwWRy5TmxgIhLZ5vz_Kd1l9bmvTvZPw6uLOfiCaFM.vDCSZj1OrUMe30-t9FN05ZNfffCdddErH2iOtcehFWw&amp;dib_tag=se&amp;keywords=Akro-Mils%2Blouvered%2Bpanel%2B36%22x19%22&amp;qid=1736475282&amp;s=hi&amp;sprefix=akro-mils%2Blouvered%2Bpanel%2B36%2Bx19%2B%2Ctools%2C65&amp;sr=1-7&amp;th=1" TargetMode="External"/><Relationship  Id="rId5" Type="http://schemas.openxmlformats.org/officeDocument/2006/relationships/hyperlink" Target="https://www.walmart.com/ip/18-Volt-Cordless-Compact-Glue-Gun-Combo-Kit-with-Battery-and-Charger-NO-Retail-Packaging-Comes-in-Bulk-Packaging/14277806697" TargetMode="External"/><Relationship  Id="rId6" Type="http://schemas.openxmlformats.org/officeDocument/2006/relationships/hyperlink" Target="https://www.protostamps.com/products/swg-custom-stamps-15-20-mm" TargetMode="External"/><Relationship  Id="rId7" Type="http://schemas.openxmlformats.org/officeDocument/2006/relationships/hyperlink" Target="https://glasscolor.com/smashy-portable-rod-cutter-grape-ape" TargetMode="External"/><Relationship  Id="rId8" Type="http://schemas.openxmlformats.org/officeDocument/2006/relationships/hyperlink" Target="https://www.uline.com/Product/Detail/H-10100/Retail-Signs/Minicade-Plastic-A-Frame-Sign-Standard-12-x-24-White" TargetMode="External"/><Relationship  Id="rId9" Type="http://schemas.openxmlformats.org/officeDocument/2006/relationships/hyperlink" Target="https://www.uline.com/Product/Detail/H-2504BL/Utility-Carts/Uline-Utility-Cart-45-x-25-x-33-Black?pricode=WA9402&amp;gadtype=pla&amp;id=H-2504BL&amp;gad_source=1&amp;gclid=CjwKCAiAhP67BhAVEiwA2E_9g-MwuoFxrXsFrR1OBXieLkkzD0gjay-by04ZgtFDnkBULZyvsRZWEBoCmYcQAvD_BwE" TargetMode="External"/></Relationships>
</file>

<file path=xl/worksheets/_rels/sheet4.xml.rels><?xml version="1.0" encoding="UTF-8" standalone="yes"?><Relationships xmlns="http://schemas.openxmlformats.org/package/2006/relationships"><Relationship  Id="rId1" Type="http://schemas.openxmlformats.org/officeDocument/2006/relationships/hyperlink" Target="https://www.creativeglassshop.eu/en/grinding-machines/2878-glastar-b1-magnetic-disc-grinder-variable-speed-51cm.html" TargetMode="External"/><Relationship  Id="rId10" Type="http://schemas.openxmlformats.org/officeDocument/2006/relationships/hyperlink" Target="https://www.homedepot.com/p/RYOBI-ONE-HP-18V-Brushless-Cordless-Rotary-Tool-Tool-Only-with-Variable-Speed-Rotary-Foot-Pedal-PBLRT01B-A90FP01A/331158997?g_store=&amp;source=shoppingads&amp;locale=en-US&amp;pla&amp;mtc=SHOPPING-BF-CDP-GGL-D25P-025_009_PORTABLE_POWER-NA-Multi-NA-PMAX-NA-NA-NA-NA-NBR-NA-NA-NA-PortPower_EXISTING_BHU24_PLA_TEST&amp;cm_mmc=SHOPPING-BF-CDP-GGL-D25P-025_009_PORTABLE_POWER-NA-Multi-NA-PMAX-NA-NA-NA-NA-NBR-NA-NA-NA-PortPower_EXISTING_BHU24_PLA_TEST-20424844709--&amp;gad_source=1&amp;gclid=Cj0KCQiA4fi7BhC5ARIsAEV1YiZNVrTAqlVbMvZ7jSPJilsFscB37mXHFvGKEPidb1G9093nsieIVjEaAsx1EALw_wcB&amp;gclsrc=aw.ds" TargetMode="External"/><Relationship  Id="rId11" Type="http://schemas.openxmlformats.org/officeDocument/2006/relationships/hyperlink" Target="https://www.amazon.com/dp/B001SR4YEC/ref=twister_B0CZNXZ41C?_encoding=UTF8&amp;th=1" TargetMode="External"/><Relationship  Id="rId2" Type="http://schemas.openxmlformats.org/officeDocument/2006/relationships/hyperlink" Target="https://www.dkhardware.com/4-x-132-bm132rp-upright-wet-abrasive-belt-sander-bm132rp-product-38023.html?utm_source=google&amp;utm_medium=shopping&amp;utm_campaign=free_listings&amp;nbt=nb%3Aadwords%3Ax%3A20834885457%3A%3A&amp;nb_adtype=pla&amp;nb_kwd=&amp;nb_ti=&amp;nb_mi=2663876&amp;nb_pc=online&amp;nb_pi=38023&amp;nb_ppi=&amp;nb_placement=&amp;nb_li_ms=&amp;nb_lp_ms=&amp;nb_fii=&amp;nb_ap=&amp;nb_mt=&amp;gad_source=4&amp;gclid=Cj0KCQiAvvO7BhC-ARIsAGFyToVOHcENxB8TRyiK7nqsXZoVHU_fZcCHqnXQJwB_aFdzETChpRlMpQMaAsiSEALw_wcB" TargetMode="External"/><Relationship  Id="rId3" Type="http://schemas.openxmlformats.org/officeDocument/2006/relationships/hyperlink" Target="https://www.northerntool.com/products/klutch-17in-floor-drill-press-1-hp-120-volts-5-8in-chuck-w-1in-drilling-capacity-45-table-tilt-5793513?cm_mmc=Google-LIA&amp;utm_source=Google_LIA&amp;utm_medium=Metal Fabrication %3E Milling Machines %2B Drill Presses&amp;utm_campaign=Klutch&amp;utm_content=5793513&amp;ogmap=SHP%7CLIA%7CGOOG%7CSTND%7Cc%7CSITEWIDE%7C%7C%7Bcampaign_name%7D%7C%7Badgroup%7D%7C%7C19587360166%7C145745148456&amp;gad_source=1&amp;gclid=Cj0KCQiA4fi7BhC5ARIsAEV1YiY-66wXZ0EFKzvFgLbMjpH1d--K19aEsZUJcxIrtoZBlouVyJIdudMaAmvfEALw_wcB&amp;gclsrc=aw.ds" TargetMode="External"/><Relationship  Id="rId4" Type="http://schemas.openxmlformats.org/officeDocument/2006/relationships/hyperlink" Target="https://www.truckntow.com/products/glad-hand-air-blow-gun-and-50-hose?utm_source=google_shopping&amp;aid=7301918949449&amp;srsltid=AfmBOoovmrFbvz721wDRfG5xWZotg5ilRJCJ-KS9I35iUDQ_9yLCDlbf1FA&amp;gQT=1#prod_id=7301918949449" TargetMode="External"/><Relationship  Id="rId5" Type="http://schemas.openxmlformats.org/officeDocument/2006/relationships/hyperlink" Target="https://www.hisglassworks.com/diamond-life-apron.html" TargetMode="External"/><Relationship  Id="rId6" Type="http://schemas.openxmlformats.org/officeDocument/2006/relationships/hyperlink" Target="https://www.hisglassworks.com/grinding-tools/disks/disk-for-lap-grinders/electroplated-diamond-disks/20-inch.html" TargetMode="External"/><Relationship  Id="rId7" Type="http://schemas.openxmlformats.org/officeDocument/2006/relationships/hyperlink" Target="https://www.hisglassworks.com/grinding-tools/disks/disk-for-lap-grinders/diamond-smoothing-pads/20-inch.html" TargetMode="External"/><Relationship  Id="rId8" Type="http://schemas.openxmlformats.org/officeDocument/2006/relationships/hyperlink" Target="https://www.hisglassworks.com/grinding-tools/belts/for-upright-belt-sanders/silicon-carbide/single.html" TargetMode="External"/><Relationship  Id="rId9" Type="http://schemas.openxmlformats.org/officeDocument/2006/relationships/hyperlink" Target="https://www.hisglassworks.com/4-inch-x-106-inch-cork-belt.html" TargetMode="External"/></Relationships>
</file>

<file path=xl/worksheets/_rels/sheet5.xml.rels><?xml version="1.0" encoding="UTF-8" standalone="yes"?><Relationships xmlns="http://schemas.openxmlformats.org/package/2006/relationships"><Relationship  Id="rId1" Type="http://schemas.openxmlformats.org/officeDocument/2006/relationships/hyperlink" Target="https://www.hisglassworks.com/grinding-tools/belts/for-upright-belt-sanders/silicon-carbide/single.html" TargetMode="External"/><Relationship  Id="rId10" Type="http://schemas.openxmlformats.org/officeDocument/2006/relationships/hyperlink" Target="https://bakersgas.com/products/victorg250-15-510mediumdutyregulator-acetylene-0781-9405?variant=28855318315061&amp;campaign=17572506133&amp;adgroup=&amp;feeditem=&amp;keyword=&amp;matchtype=&amp;device=c&amp;network=x&amp;gclid=Cj0KCQiAyoi8BhDvARIsAO_CDsBW3NSZeldj7B7ttvT8bic1_5ZSixow2yvDlayKnFVCGmDAaSTNEu0aAmzaEALw_wcB&amp;creative=https://ad.atdmt.com/s/go;adv=11242241809840;ec=11242241809912;c.a=17572506133;s.a=google;p.a=17572506133;as.a=;qpb=1;?bidkw=&amp;dvc=c&amp;h=https://bakersgas.com/products/victorg250-15-510mediumdutyregulator-acetylene-0781-9405%3Fvariant%3D28855318315061&amp;gad_source=1" TargetMode="External"/><Relationship  Id="rId2" Type="http://schemas.openxmlformats.org/officeDocument/2006/relationships/hyperlink" Target="https://www.hisglassworks.com/4-inch-x-106-inch-cork-belt.html" TargetMode="External"/><Relationship  Id="rId3" Type="http://schemas.openxmlformats.org/officeDocument/2006/relationships/hyperlink" Target="https://www.uline.com/Product/Detail/S-19411/Drums/Steel-Drum-with-Lid-16-Gallon-Open-Top-Unlined?pricode=WB0299&amp;gadtype=pla&amp;id=S-19411&amp;gad_source=1&amp;gclid=Cj0KCQiA4fi7BhC5ARIsAEV1YibS6aB3LDHCH6TwP3yqD098e4MUa2v5BkeT0qC9oieUf45Av5DpvecaAiZoEALw_wcB" TargetMode="External"/><Relationship  Id="rId4" Type="http://schemas.openxmlformats.org/officeDocument/2006/relationships/hyperlink" Target="https://www.acehardware.com/departments/building-supplies/ladders/step-ladders/1096254" TargetMode="External"/><Relationship  Id="rId5" Type="http://schemas.openxmlformats.org/officeDocument/2006/relationships/hyperlink" Target="https://www.uline.com/BL_1953/Newsprint-Sheets?keywords=wrapping+paper" TargetMode="External"/><Relationship  Id="rId6" Type="http://schemas.openxmlformats.org/officeDocument/2006/relationships/hyperlink" Target="https://www.sprucepinebatch.com/product/glass-batch-pwv96-plain" TargetMode="External"/><Relationship  Id="rId7" Type="http://schemas.openxmlformats.org/officeDocument/2006/relationships/hyperlink" Target="https://www.uline.com/BL_2003/Uline-Industrial-Peanuts" TargetMode="External"/><Relationship  Id="rId8" Type="http://schemas.openxmlformats.org/officeDocument/2006/relationships/hyperlink" Target="https://www.lowes.com/pd/Milwaukee-Milwaukee-800-Lb-Steel-Convertible-Hand-Truck/5002158193?store=749&amp;cm_mmc=shp-_-c-_-prd-_-dcr-_-ggl-_-PMAX_DCR_000_Priority_Item-_-5002158193-_-local-_-0-_-0&amp;gad_source=1&amp;gclid=Cj0KCQiAyoi8BhDvARIsAO_CDsDpWn_2kAp9M0IrW70hFJx6q0J0u0LPxZnM-uUfnrsJWNA3wXdvkakaAuCOEALw_wcB&amp;gclsrc=aw.ds" TargetMode="External"/><Relationship  Id="rId9" Type="http://schemas.openxmlformats.org/officeDocument/2006/relationships/hyperlink" Target="https://www.theceramicshop.com/product/10647/kiln-shelf-24-x-24-x-1-sq" TargetMode="External"/></Relationships>
</file>

<file path=xl/worksheets/_rels/sheet6.xml.rels><?xml version="1.0" encoding="UTF-8" standalone="yes"?><Relationships xmlns="http://schemas.openxmlformats.org/package/2006/relationships"><Relationship  Id="rId1" Type="http://schemas.openxmlformats.org/officeDocument/2006/relationships/hyperlink" Target="https://www.uline.com/Product/GuidedNav?t=184360&amp;dup=over" TargetMode="External"/><Relationship  Id="rId10" Type="http://schemas.openxmlformats.org/officeDocument/2006/relationships/hyperlink" Target="https://www.uline.com/BL_8927/Cash-Register-Paper?keywords=receipt+paper" TargetMode="External"/><Relationship  Id="rId11" Type="http://schemas.openxmlformats.org/officeDocument/2006/relationships/hyperlink" Target="https://www.uline.com/BL_6999/GOJO-Foaming-Push-Dispenser" TargetMode="External"/><Relationship  Id="rId12" Type="http://schemas.openxmlformats.org/officeDocument/2006/relationships/hyperlink" Target="https://www.uline.com/BL_2329/Tork-Mini-Jumbo-Bath-Tissue-Dispensers" TargetMode="External"/><Relationship  Id="rId13" Type="http://schemas.openxmlformats.org/officeDocument/2006/relationships/hyperlink" Target="https://www.uline.com/BL_1110/Manual-Dispenser-and-Towels" TargetMode="External"/><Relationship  Id="rId14" Type="http://schemas.openxmlformats.org/officeDocument/2006/relationships/hyperlink" Target="https://www.uline.com/BL_2626/Pleated-Air-Filters?pricode=WB9078&amp;AdKeyword=20x20x1 filter&amp;AdMatchtype=e&amp;gad_source=1&amp;gclid=CjwKCAiAp4O8BhAkEiwAqv2UqBUyDB4g7DF9qlUoKHZ3im-GXDw89EGAYlffoanLb4mhWr71rVk7nRoCjdAQAvD_BwE" TargetMode="External"/><Relationship  Id="rId15" Type="http://schemas.openxmlformats.org/officeDocument/2006/relationships/hyperlink" Target="https://www.homedepot.com/p/HDX-12-in-x-12-in-x-1-in-Standard-Pleated-Air-Filter-FPR-5-MERV-8-HDX1P5-011212/314671521" TargetMode="External"/><Relationship  Id="rId16" Type="http://schemas.openxmlformats.org/officeDocument/2006/relationships/hyperlink" Target="https://www.quartet.com/p/dry-erase-boards/whiteboards/magnetic-dry-erase-board-24-x-36-black-frame-13768" TargetMode="External"/><Relationship  Id="rId17" Type="http://schemas.openxmlformats.org/officeDocument/2006/relationships/hyperlink" Target="https://www.tripar.com/item/23-3927B/decorative-ornament-stand-chrome-small" TargetMode="External"/><Relationship  Id="rId18" Type="http://schemas.openxmlformats.org/officeDocument/2006/relationships/hyperlink" Target="https://www.tripar.com/item/16576/harp-ornament-stand-black" TargetMode="External"/><Relationship  Id="rId19" Type="http://schemas.openxmlformats.org/officeDocument/2006/relationships/hyperlink" Target="https://www.amazon.com/Akro-Mils-13017-Stak-N-Store-Stacking-Plastic/dp/B00018AR5E?ref_=ast_sto_dp&amp;th=1" TargetMode="External"/><Relationship  Id="rId2" Type="http://schemas.openxmlformats.org/officeDocument/2006/relationships/hyperlink" Target="https://www.uline.com/BL_5602/Gift-Boxes" TargetMode="External"/><Relationship  Id="rId3" Type="http://schemas.openxmlformats.org/officeDocument/2006/relationships/hyperlink" Target="https://www.uline.com/BL_3921/Black-Wire-Shelving" TargetMode="External"/><Relationship  Id="rId4" Type="http://schemas.openxmlformats.org/officeDocument/2006/relationships/hyperlink" Target="https://www.officedepot.com/a/products/581682/Office-Depot-Brand-File-Tote-LetterLegal/?utm_source=google&amp;utm_medium=sag&amp;srsltid=AfmBOoot8eWog8Q0b1S2b6cg9EsR18ATooGhzG1PILC8mYsS7zH4EZqsYtA&amp;region_id=001214&amp;gStoreCode=2139&amp;gQT=1" TargetMode="External"/><Relationship  Id="rId5" Type="http://schemas.openxmlformats.org/officeDocument/2006/relationships/hyperlink" Target="https://www.uline.com/BL_2076/Accounting-Software-Envelopes" TargetMode="External"/><Relationship  Id="rId6" Type="http://schemas.openxmlformats.org/officeDocument/2006/relationships/hyperlink" Target="https://www.uline.com/BL_195/File-Folders?keywords=folder" TargetMode="External"/><Relationship  Id="rId7" Type="http://schemas.openxmlformats.org/officeDocument/2006/relationships/hyperlink" Target="https://www.uline.com/BL_1557/Clasp-Envelopes" TargetMode="External"/><Relationship  Id="rId8" Type="http://schemas.openxmlformats.org/officeDocument/2006/relationships/hyperlink" Target="https://www.amazon.com/Akro-Mils-30240-Plastic-Storage-Stacking/dp/B002VK77GC/ref=sr_1_1?crid=3HH473OAB7N13&amp;dib=eyJ2IjoiMSJ9.s19BI62cKgssShOCF9IkFZ0CJZqXP-dtC8HCH-FLoU6m2g5iZdZ8JCvTIGqBTIncCoyMEwgDWbLkogIW6NbdIFsOfV69b4NdEwJh8cqatQVFwTRUOTaWraSqTbTlcIJ63wW0AFtHQS2CkEF0r0ONYGp7EWKqhO7J2CvsBKBOC1w6c_3DEEEjPf9D0dD_LKeU9egDXVx7YCbR1rgxyqUUAQ-YKf61sAFLCsDeXadR89L7zPZ47vxRelEBt_hnmHVMZaQDLsjtqqx0pejRzB7wKg0UwWyoWPQ8P7SppBIcpqlhGo_eJVrLzFxN-nysK568dr_ZuFkvp1bYAyrvqQRZqAyfY9LJCLMtKpaqSXW34TE.11P7FHvZSreeaQqot3e_vcSd3sL6efeR_iUhx1JKyng&amp;dib_tag=se&amp;keywords=Akro-Mils%2B30240%2BAkroBins%2BPlastic%2BStorage%2BBins%2C%2BSpace-Saving%2BStackable%2BBins%2C%2BGarage%2BOrganization%2BBins%2C%2BPantry%2BOrganization%2C%2BCraft%2BStorage%2C%2B15-Inch%2Bx%2B8-Inch%2Bx%2B7-Inch%2C&amp;qid=1736474245&amp;s=hi&amp;sprefix=akro-mils%2B30240%2Bakrobins%2Bplastic%2Bstorage%2Bbins%2C%2Bspace-saving%2Bstackable%2Bbins%2C%2Bgarage%2Borganization%2Bbins%2C%2Bpantry%2Borganization%2C%2Bcraft%2Bstorage%2C%2B15-inch%2Bx%2B8-inch%2Bx%2B7-inch%2C%2Ctools%2C65&amp;sr=1-1&amp;th=1" TargetMode="External"/><Relationship  Id="rId9" Type="http://schemas.openxmlformats.org/officeDocument/2006/relationships/hyperlink" Target="https://www.onlinelabels.com/products/rl785?src=dlc-419&amp;_gl=1*1wd9mve*_up*MQ..*_gs*MQ..&amp;gclid=CjwKCAiAp4O8BhAkEiwAqv2UqGjFzbHKWZXq_xVOlZGSTKPQarOxmJp0g-LjIBH0_jS7fZq_W29EsxoCIqkQAvD_BwE" TargetMode="External"/></Relationships>
</file>

<file path=xl/worksheets/_rels/sheet7.xml.rels><?xml version="1.0" encoding="UTF-8" standalone="yes"?><Relationships xmlns="http://schemas.openxmlformats.org/package/2006/relationships"><Relationship  Id="rId1" Type="http://schemas.openxmlformats.org/officeDocument/2006/relationships/hyperlink" Target="https://www.uline.com/Product/Detail/H-5188/Industrial-Steel-Shelving/Boltless-Shelving-48-x-18-x-84?pricode=WA9843&amp;gadtype=pla&amp;id=H-5188&amp;gad_source=1&amp;gclid=Cj0KCQiAs5i8BhDmARIsAGE4xHwMTuKz1EAzIVxWaA2h8EwPO-MsGkSxkLzS-Vpc6GbGfsfXCksqbxgaAu9EEALw_wcB" TargetMode="External"/><Relationship  Id="rId10" Type="http://schemas.openxmlformats.org/officeDocument/2006/relationships/hyperlink" Target="https://www.cannedheatglass.com/product-page/cane-and-murrine-cutter" TargetMode="External"/><Relationship  Id="rId11" Type="http://schemas.openxmlformats.org/officeDocument/2006/relationships/hyperlink" Target="https://www.uline.com/Product/Detail/S-19411/Drums/Steel-Drum-with-Lid-16-Gallon-Open-Top-Unlined?pricode=WB0299&amp;gadtype=pla&amp;id=S-19411&amp;gad_source=1&amp;gclid=Cj0KCQiA4fi7BhC5ARIsAEV1YibS6aB3LDHCH6TwP3yqD098e4MUa2v5BkeT0qC9oieUf45Av5DpvecaAiZoEALw_wcB" TargetMode="External"/><Relationship  Id="rId12" Type="http://schemas.openxmlformats.org/officeDocument/2006/relationships/hyperlink" Target="https://www.acehardware.com/departments/building-supplies/ladders/step-ladders/1096254" TargetMode="External"/><Relationship  Id="rId13" Type="http://schemas.openxmlformats.org/officeDocument/2006/relationships/hyperlink" Target="https://www.lowes.com/pd/Werner-FS100-8-ft-Fiberglass-Type-1-250-lbs-Capacity-Step-Ladder/1115315" TargetMode="External"/><Relationship  Id="rId14" Type="http://schemas.openxmlformats.org/officeDocument/2006/relationships/hyperlink" Target="https://www.amazon.com/300-Thick-Ceramic-Fiber-Blanket/dp/B0DGV89KJF/ref=asc_df_B0DGV89KJF?mcid=3e594a725d1b39fe81a7f153813d2ba3&amp;hvocijid=8515687397810277592-B0DGV89KJF-&amp;hvexpln=73&amp;tag=hyprod-20&amp;linkCode=df0&amp;hvadid=721245378154&amp;hvpos=&amp;hvnetw=g&amp;hvrand=8515687397810277592&amp;hvpone=&amp;hvptwo=&amp;hvqmt=&amp;hvdev=c&amp;hvdvcmdl=&amp;hvlocint=&amp;hvlocphy=9013288&amp;hvtargid=pla-2281435177578&amp;th=1" TargetMode="External"/><Relationship  Id="rId15" Type="http://schemas.openxmlformats.org/officeDocument/2006/relationships/hyperlink" Target="https://burnerparts.com/smj-101019-eclipse-combustion-blower-73-000-cfh-10-hp-2.html" TargetMode="External"/><Relationship  Id="rId16" Type="http://schemas.openxmlformats.org/officeDocument/2006/relationships/hyperlink" Target="https://www.cannedheatglass.com/product-page/9-18-312le-500lu-60a" TargetMode="External"/><Relationship  Id="rId17" Type="http://schemas.openxmlformats.org/officeDocument/2006/relationships/hyperlink" Target="https://www.amazon.com/Akro-Mils-Storage-Louvered-Organizer-AkroBins/dp/B0DC67DCS8/ref=sr_1_7?crid=1TKE5QRATLJRK&amp;dib=eyJ2IjoiMSJ9.nC6AChe9pZg2cEpE6stE_prtr2y25L0KfMz_Bzjp5jfIe4Wd7xN9T3g91uionzWDyUYP-wDDuOtTm7z0nNw-UXeLrkOcUiVbK1bK-OY7-TTC2NYQ7EctFavcI81Nsz012XLFKbb5FnlVBTNHT7VG4YwmzImvk4c_Z6Lv7X9UuKjpqFj_JliDhs1NACnEW6udTT6PYXhPovLRyGnWWz8-YJHldb3VNWLTIKrxXo1gsKABLPf1i4D5wmmEzKG4WTJd5M_7-YzJUMVcNe6_oCfk-ojCxcmHXoTq_dFycKU_dabXLTMdeZzVSEThZG8aUbALSihwWRy5TmxgIhLZ5vz_Kd1l9bmvTvZPw6uLOfiCaFM.vDCSZj1OrUMe30-t9FN05ZNfffCdddErH2iOtcehFWw&amp;dib_tag=se&amp;keywords=Akro-Mils%2Blouvered%2Bpanel%2B36%22x19%22&amp;qid=1736475282&amp;s=hi&amp;sprefix=akro-mils%2Blouvered%2Bpanel%2B36%2Bx19%2B%2Ctools%2C65&amp;sr=1-7&amp;th=1" TargetMode="External"/><Relationship  Id="rId2" Type="http://schemas.openxmlformats.org/officeDocument/2006/relationships/hyperlink" Target="https://www.grainger.com/product/490Z07?gucid=N:N:PS:Paid:GGL:CSM-2295:7BE6NS:20500801:APZ_1&amp;gad_source=1&amp;gclid=Cj0KCQiAs5i8BhDmARIsAGE4xHyurnY0hMyzFPghSdywrSzvKrcwGwG5vl76MX-x4EcNhhao49OFc4gaApjFEALw_wcB&amp;gclsrc=aw.ds" TargetMode="External"/><Relationship  Id="rId3" Type="http://schemas.openxmlformats.org/officeDocument/2006/relationships/hyperlink" Target="https://www.uline.com/BL_3921/Black-Wire-Shelving" TargetMode="External"/><Relationship  Id="rId4" Type="http://schemas.openxmlformats.org/officeDocument/2006/relationships/hyperlink" Target="https://www.amazon.com/Amazon-Basics-Adjustable-Shelving-Organizer/dp/B071DZHMVN?source=ps-sl-shoppingads-lpcontext&amp;ref_=fplfs&amp;smid=ATVPDKIKX0DER&amp;gQT=1&amp;th=1" TargetMode="External"/><Relationship  Id="rId5" Type="http://schemas.openxmlformats.org/officeDocument/2006/relationships/hyperlink" Target="https://www.amazon.com/Hose-Reel-Hold-Up-300/dp/B078XR7LMD/ref=asc_df_B078XR7LMD/?tag=hyprod-20&amp;linkCode=df0&amp;hvadid=721245378154&amp;hvpos=&amp;hvnetw=g&amp;hvrand=9283994627819063189&amp;hvpone=&amp;hvptwo=&amp;hvqmt=&amp;hvdev=c&amp;hvdvcmdl=&amp;hvlocint=&amp;hvlocphy=9013288&amp;hvtargid=pla-2281435179498&amp;mcid=89d200c131ca3720b40eb76b9f63faa6&amp;hvocijid=9283994627819063189-B078XR7LMD-&amp;hvexpln=73&amp;th=1" TargetMode="External"/><Relationship  Id="rId6" Type="http://schemas.openxmlformats.org/officeDocument/2006/relationships/hyperlink" Target="https://www.uline.com/Product/Detail/H-1137-WOOD/Industrial-Packing-Tables/Industrial-Packing-Table-72-x-30-Composite-Wood-Top?pricode=WA9078&amp;gadtype=pla&amp;id=H-1137-WOOD&amp;gad_source=1&amp;gclid=Cj0KCQiA1p28BhCBARIsADP9HrPtZhzIkxCMpsTvPU37_-0b10dHff7pNFNwQNccafEpVhnwokypbOgaAsG4EALw_wcB" TargetMode="External"/><Relationship  Id="rId7" Type="http://schemas.openxmlformats.org/officeDocument/2006/relationships/hyperlink" Target="https://www.amazon.com/Akro-Mils-30240-Plastic-Storage-Stacking/dp/B002VK77GC/ref=sr_1_1?crid=3HH473OAB7N13&amp;dib=eyJ2IjoiMSJ9.s19BI62cKgssShOCF9IkFZ0CJZqXP-dtC8HCH-FLoU6m2g5iZdZ8JCvTIGqBTIncCoyMEwgDWbLkogIW6NbdIFsOfV69b4NdEwJh8cqatQVFwTRUOTaWraSqTbTlcIJ63wW0AFtHQS2CkEF0r0ONYGp7EWKqhO7J2CvsBKBOC1w6c_3DEEEjPf9D0dD_LKeU9egDXVx7YCbR1rgxyqUUAQ-YKf61sAFLCsDeXadR89L7zPZ47vxRelEBt_hnmHVMZaQDLsjtqqx0pejRzB7wKg0UwWyoWPQ8P7SppBIcpqlhGo_eJVrLzFxN-nysK568dr_ZuFkvp1bYAyrvqQRZqAyfY9LJCLMtKpaqSXW34TE.11P7FHvZSreeaQqot3e_vcSd3sL6efeR_iUhx1JKyng&amp;dib_tag=se&amp;keywords=Akro-Mils%2B30240%2BAkroBins%2BPlastic%2BStorage%2BBins%2C%2BSpace-Saving%2BStackable%2BBins%2C%2BGarage%2BOrganization%2BBins%2C%2BPantry%2BOrganization%2C%2BCraft%2BStorage%2C%2B15-Inch%2Bx%2B8-Inch%2Bx%2B7-Inch%2C&amp;qid=1736474245&amp;s=hi&amp;sprefix=akro-mils%2B30240%2Bakrobins%2Bplastic%2Bstorage%2Bbins%2C%2Bspace-saving%2Bstackable%2Bbins%2C%2Bgarage%2Borganization%2Bbins%2C%2Bpantry%2Borganization%2C%2Bcraft%2Bstorage%2C%2B15-inch%2Bx%2B8-inch%2Bx%2B7-inch%2C%2Ctools%2C65&amp;sr=1-1&amp;th=1" TargetMode="External"/><Relationship  Id="rId8" Type="http://schemas.openxmlformats.org/officeDocument/2006/relationships/hyperlink" Target="https://www.amazon.com/Akro-Mils-Akro-Mils-30250B-AKM30250B-30250B-Akrobin/dp/B017URLV30/ref=sr_1_3?crid=1T622ZUVNLSI5&amp;dib=eyJ2IjoiMSJ9.6WJpGPT5bOwton_DwZleLgjGl6mh0zBI_WgK7JOpJciqsIE6APlHpS7FYBdDYrYBYM0kDbkR2xNDxMQe8YKjutGd_ArLw46kpV8usT-1y1M7J5HzW7BNlNfYm4vnY5JV42aY_ZNgJHWnYx2V5_IdU_A0F1XehevRCyQx4SlyUiwuqGvuNfQEz1U9dQ1rn4MRythiMGOdBnbcvihBUni2C7u_qQZubYofhQOIX5qiTV4OK47rzUA_056gAUQSRRC4S_zwk8bOKx1Kxn-9NcFq7mqpTSloqk7CYOziNIk6r7B-N_O29XR9uuoUjnrL2gRg51gvy6JAZ7kLbVGz0LY6diG45ZGaNv1uoJJ1OTzCwyU.hbMWrg3k-qCe5EvXxbzfb9vDg6PIUZvrdX_wwY9lnMg&amp;dib_tag=se&amp;keywords=Akro-Mils+%2230250%22&amp;qid=1736474997&amp;s=hi&amp;sprefix=akro-mils+30250+%2Ctools%2C77&amp;sr=1-3" TargetMode="External"/><Relationship  Id="rId9" Type="http://schemas.openxmlformats.org/officeDocument/2006/relationships/hyperlink" Target="https://www.amazon.com/Akro-Mils-13017-Stak-N-Store-Stacking-Plastic/dp/B00018AR5E?ref_=ast_sto_dp&amp;th=1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/>
  <sheetViews>
    <sheetView workbookViewId="0"/>
  </sheetViews>
  <sheetFormatPr defaultRowHeight="12"/>
  <cols>
    <col customWidth="1" min="1" max="1" width="11.936400000000001"/>
    <col customWidth="1" min="2" max="2" width="60.044600000000003"/>
    <col customWidth="1" min="3" max="3" width="19.864599999999999"/>
    <col customWidth="1" min="4" max="4" width="23.823799999999999"/>
    <col customWidth="1" min="5" max="5" width="44.756599999999999"/>
    <col customWidth="1" min="6" max="1024" width="44.756599999999999"/>
  </cols>
  <sheetData>
    <row r="1" ht="22.550000000000001" customHeight="1">
      <c r="A1" s="1"/>
      <c r="B1" s="1" t="s">
        <v>0</v>
      </c>
      <c r="C1" s="1" t="s">
        <v>1</v>
      </c>
      <c r="D1" s="1" t="s">
        <v>2</v>
      </c>
      <c r="E1" s="1" t="s">
        <v>3</v>
      </c>
    </row>
    <row r="2" ht="23.300000000000001" customHeight="1">
      <c r="A2" s="2" t="b">
        <v>0</v>
      </c>
      <c r="B2" s="2" t="s">
        <v>4</v>
      </c>
      <c r="C2" s="3">
        <v>25000</v>
      </c>
      <c r="D2" s="2" t="s">
        <v>5</v>
      </c>
      <c r="E2" s="3"/>
    </row>
    <row r="3" ht="22.949999999999999" customHeight="1">
      <c r="A3" s="4" t="b">
        <v>0</v>
      </c>
      <c r="B3" s="4" t="s">
        <v>6</v>
      </c>
      <c r="C3" s="5">
        <v>8000</v>
      </c>
      <c r="D3" s="4" t="s">
        <v>7</v>
      </c>
      <c r="E3" s="5"/>
    </row>
    <row r="4" ht="22.949999999999999" customHeight="1">
      <c r="A4" s="2" t="b">
        <v>0</v>
      </c>
      <c r="B4" s="2" t="s">
        <v>8</v>
      </c>
      <c r="C4" s="3">
        <v>8000</v>
      </c>
      <c r="D4" s="2" t="s">
        <v>9</v>
      </c>
      <c r="E4" s="3"/>
    </row>
    <row r="5" ht="22.949999999999999" customHeight="1">
      <c r="A5" s="4" t="b">
        <v>0</v>
      </c>
      <c r="B5" s="4" t="s">
        <v>10</v>
      </c>
      <c r="C5" s="5">
        <v>800</v>
      </c>
      <c r="D5" s="5"/>
      <c r="E5" s="5"/>
    </row>
    <row r="6" ht="22.949999999999999" customHeight="1">
      <c r="A6" s="2" t="b">
        <v>0</v>
      </c>
      <c r="B6" s="2" t="s">
        <v>11</v>
      </c>
      <c r="C6" s="3">
        <v>1000</v>
      </c>
      <c r="D6" s="3"/>
      <c r="E6" s="3"/>
    </row>
    <row r="7" ht="22.949999999999999" customHeight="1">
      <c r="A7" s="4" t="b">
        <v>0</v>
      </c>
      <c r="B7" s="4" t="s">
        <v>12</v>
      </c>
      <c r="C7" s="5">
        <v>200</v>
      </c>
      <c r="D7" s="4"/>
      <c r="E7" s="5"/>
    </row>
    <row r="8" ht="22.949999999999999" customHeight="1">
      <c r="A8" s="2" t="b">
        <v>0</v>
      </c>
      <c r="B8" s="2" t="s">
        <v>13</v>
      </c>
      <c r="C8" s="3">
        <v>600</v>
      </c>
      <c r="D8" s="2"/>
      <c r="E8" s="3"/>
    </row>
    <row r="9" ht="22.949999999999999" customHeight="1">
      <c r="A9" s="4" t="b">
        <v>0</v>
      </c>
      <c r="B9" s="4" t="s">
        <v>14</v>
      </c>
      <c r="C9" s="5">
        <f>19.0000*100.0000</f>
        <v>1900</v>
      </c>
      <c r="D9" s="4" t="s">
        <v>15</v>
      </c>
      <c r="E9" s="5"/>
    </row>
    <row r="10" ht="22.949999999999999" customHeight="1">
      <c r="A10" s="2" t="b">
        <v>0</v>
      </c>
      <c r="B10" s="2" t="s">
        <v>16</v>
      </c>
      <c r="C10" s="3">
        <f>4.0000*250.0000</f>
        <v>1000</v>
      </c>
      <c r="D10" s="2" t="s">
        <v>17</v>
      </c>
      <c r="E10" s="3"/>
    </row>
    <row r="11" ht="22.949999999999999" customHeight="1">
      <c r="A11" s="4" t="b">
        <v>0</v>
      </c>
      <c r="B11" s="4" t="s">
        <v>18</v>
      </c>
      <c r="C11" s="5">
        <f>125.0000*4.0000</f>
        <v>500</v>
      </c>
      <c r="D11" s="4" t="s">
        <v>19</v>
      </c>
      <c r="E11" s="5"/>
    </row>
    <row r="12" ht="22.949999999999999" customHeight="1">
      <c r="A12" s="2" t="b">
        <v>0</v>
      </c>
      <c r="B12" s="2" t="s">
        <v>20</v>
      </c>
      <c r="C12" s="3">
        <f>10.0000*50.0000</f>
        <v>500</v>
      </c>
      <c r="D12" s="2" t="s">
        <v>21</v>
      </c>
      <c r="E12" s="3"/>
    </row>
    <row r="13" ht="22.949999999999999" customHeight="1">
      <c r="A13" s="4" t="b">
        <v>0</v>
      </c>
      <c r="B13" s="4" t="s">
        <v>22</v>
      </c>
      <c r="C13" s="5">
        <f>75.0000*15.0000</f>
        <v>1125</v>
      </c>
      <c r="D13" s="4" t="s">
        <v>23</v>
      </c>
      <c r="E13" s="5"/>
    </row>
    <row r="14" ht="22.949999999999999" customHeight="1">
      <c r="A14" s="2" t="b">
        <v>0</v>
      </c>
      <c r="B14" s="2" t="s">
        <v>24</v>
      </c>
      <c r="C14" s="3">
        <f>6.0000*150.0000</f>
        <v>900</v>
      </c>
      <c r="D14" s="2" t="s">
        <v>25</v>
      </c>
      <c r="E14" s="3"/>
    </row>
    <row r="15" ht="22.949999999999999" customHeight="1">
      <c r="A15" s="4" t="b">
        <v>0</v>
      </c>
      <c r="B15" s="4" t="s">
        <v>26</v>
      </c>
      <c r="C15" s="5">
        <f>3.0000*100.0000</f>
        <v>300</v>
      </c>
      <c r="D15" s="4" t="s">
        <v>27</v>
      </c>
      <c r="E15" s="5"/>
    </row>
    <row r="16" ht="22.949999999999999" customHeight="1">
      <c r="A16" s="2" t="b">
        <v>0</v>
      </c>
      <c r="B16" s="2" t="s">
        <v>28</v>
      </c>
      <c r="C16" s="3">
        <f>10.0000*200.0000</f>
        <v>2000</v>
      </c>
      <c r="D16" s="2" t="s">
        <v>29</v>
      </c>
      <c r="E16" s="3"/>
    </row>
    <row r="17" ht="22.949999999999999" customHeight="1">
      <c r="A17" s="4" t="b">
        <v>0</v>
      </c>
      <c r="B17" s="4" t="s">
        <v>30</v>
      </c>
      <c r="C17" s="5">
        <f>3.0000*150.0000</f>
        <v>450</v>
      </c>
      <c r="D17" s="4" t="s">
        <v>31</v>
      </c>
      <c r="E17" s="5"/>
    </row>
    <row r="18" ht="22.949999999999999" customHeight="1">
      <c r="A18" s="2" t="b">
        <v>0</v>
      </c>
      <c r="B18" s="2" t="s">
        <v>32</v>
      </c>
      <c r="C18" s="3">
        <v>1000</v>
      </c>
      <c r="D18" s="3"/>
      <c r="E18" s="3"/>
    </row>
    <row r="19" ht="22.949999999999999" customHeight="1">
      <c r="A19" s="4" t="b">
        <v>0</v>
      </c>
      <c r="B19" s="4" t="s">
        <v>33</v>
      </c>
      <c r="C19" s="5">
        <v>2000</v>
      </c>
      <c r="D19" s="5"/>
      <c r="E19" s="5"/>
    </row>
    <row r="20" ht="22.949999999999999" customHeight="1">
      <c r="A20" s="2" t="b">
        <v>0</v>
      </c>
      <c r="B20" s="2" t="s">
        <v>34</v>
      </c>
      <c r="C20" s="3">
        <v>7000</v>
      </c>
      <c r="D20" s="2" t="s">
        <v>35</v>
      </c>
      <c r="E20" s="3"/>
    </row>
    <row r="21" ht="22.949999999999999" customHeight="1">
      <c r="A21" s="4" t="b">
        <v>0</v>
      </c>
      <c r="B21" s="4" t="s">
        <v>36</v>
      </c>
      <c r="C21" s="5">
        <f>20.0000*150.0000</f>
        <v>3000</v>
      </c>
      <c r="D21" s="4" t="s">
        <v>37</v>
      </c>
      <c r="E21" s="5"/>
    </row>
    <row r="22" ht="22.949999999999999" customHeight="1">
      <c r="A22" s="2" t="b">
        <v>0</v>
      </c>
      <c r="B22" s="2" t="s">
        <v>38</v>
      </c>
      <c r="C22" s="3">
        <v>40</v>
      </c>
      <c r="D22" s="2" t="s">
        <v>39</v>
      </c>
      <c r="E22" s="3"/>
    </row>
    <row r="23" ht="22.949999999999999" customHeight="1">
      <c r="A23" s="4" t="b">
        <v>0</v>
      </c>
      <c r="B23" s="4" t="s">
        <v>40</v>
      </c>
      <c r="C23" s="5">
        <f>(3.0000*82.0000)+(5.0000*121.0000)+(2.0000*140.0000)+(150.0000)+175.0000</f>
        <v>1456</v>
      </c>
      <c r="D23" s="4" t="s">
        <v>41</v>
      </c>
      <c r="E23" s="5"/>
    </row>
    <row r="24" ht="22.949999999999999" customHeight="1">
      <c r="A24" s="2" t="b">
        <v>0</v>
      </c>
      <c r="B24" s="2" t="s">
        <v>42</v>
      </c>
      <c r="C24" s="3">
        <f>5.0000*340.0000</f>
        <v>1700</v>
      </c>
      <c r="D24" s="2" t="s">
        <v>43</v>
      </c>
      <c r="E24" s="3"/>
    </row>
    <row r="25" ht="22.949999999999999" customHeight="1">
      <c r="A25" s="4" t="b">
        <v>0</v>
      </c>
      <c r="B25" s="4" t="s">
        <v>44</v>
      </c>
      <c r="C25" s="5">
        <f>500.0000*2.0000</f>
        <v>1000</v>
      </c>
      <c r="D25" s="4" t="s">
        <v>45</v>
      </c>
      <c r="E25" s="5"/>
    </row>
    <row r="26" ht="22.949999999999999" customHeight="1">
      <c r="A26" s="2" t="b">
        <v>0</v>
      </c>
      <c r="B26" s="2" t="s">
        <v>46</v>
      </c>
      <c r="C26" s="3">
        <v>185</v>
      </c>
      <c r="D26" s="2" t="s">
        <v>47</v>
      </c>
      <c r="E26" s="3"/>
    </row>
    <row r="27" ht="22.949999999999999" customHeight="1">
      <c r="A27" s="4" t="b">
        <v>0</v>
      </c>
      <c r="B27" s="4" t="s">
        <v>48</v>
      </c>
      <c r="C27" s="5">
        <f>2.0000*60.0000</f>
        <v>120</v>
      </c>
      <c r="D27" s="4" t="s">
        <v>49</v>
      </c>
      <c r="E27" s="5"/>
    </row>
    <row r="28" ht="22.949999999999999" customHeight="1">
      <c r="A28" s="2" t="b">
        <v>0</v>
      </c>
      <c r="B28" s="2" t="s">
        <v>50</v>
      </c>
      <c r="C28" s="3">
        <f>2.0000*250.0000</f>
        <v>500</v>
      </c>
      <c r="D28" s="2" t="s">
        <v>51</v>
      </c>
      <c r="E28" s="3"/>
    </row>
    <row r="29" ht="22.949999999999999" customHeight="1">
      <c r="A29" s="4" t="b">
        <v>0</v>
      </c>
      <c r="B29" s="4" t="s">
        <v>52</v>
      </c>
      <c r="C29" s="5">
        <v>200</v>
      </c>
      <c r="D29" s="4" t="s">
        <v>53</v>
      </c>
      <c r="E29" s="5"/>
    </row>
    <row r="30" ht="22.949999999999999" customHeight="1">
      <c r="A30" s="2" t="b">
        <v>0</v>
      </c>
      <c r="B30" s="2" t="s">
        <v>54</v>
      </c>
      <c r="C30" s="3">
        <v>350</v>
      </c>
      <c r="D30" s="2" t="s">
        <v>55</v>
      </c>
      <c r="E30" s="2" t="s">
        <v>56</v>
      </c>
    </row>
    <row r="31" ht="22.949999999999999" customHeight="1">
      <c r="A31" s="4" t="b">
        <v>0</v>
      </c>
      <c r="B31" s="4" t="s">
        <v>57</v>
      </c>
      <c r="C31" s="5">
        <f>2.0000*65.0000</f>
        <v>130</v>
      </c>
      <c r="D31" s="4" t="s">
        <v>58</v>
      </c>
      <c r="E31" s="5"/>
    </row>
    <row r="32" ht="22.949999999999999" customHeight="1">
      <c r="A32" s="2" t="b">
        <v>0</v>
      </c>
      <c r="B32" s="2" t="s">
        <v>59</v>
      </c>
      <c r="C32" s="3">
        <f>6.0000*60.0000</f>
        <v>360</v>
      </c>
      <c r="D32" s="2" t="s">
        <v>60</v>
      </c>
      <c r="E32" s="3"/>
    </row>
    <row r="33" ht="22.949999999999999" customHeight="1">
      <c r="A33" s="4" t="b">
        <v>0</v>
      </c>
      <c r="B33" s="4" t="s">
        <v>61</v>
      </c>
      <c r="C33" s="5">
        <v>100</v>
      </c>
      <c r="D33" s="4" t="s">
        <v>62</v>
      </c>
      <c r="E33" s="5"/>
    </row>
    <row r="34" ht="22.949999999999999" customHeight="1">
      <c r="A34" s="2" t="b">
        <v>0</v>
      </c>
      <c r="B34" s="2" t="s">
        <v>63</v>
      </c>
      <c r="C34" s="3">
        <f>2.0000*60.0000</f>
        <v>120</v>
      </c>
      <c r="D34" s="2" t="s">
        <v>64</v>
      </c>
      <c r="E34" s="3"/>
    </row>
    <row r="35" ht="23.300000000000001" customHeight="1">
      <c r="A35" s="4" t="b">
        <v>0</v>
      </c>
      <c r="B35" s="4" t="s">
        <v>65</v>
      </c>
      <c r="C35" s="5">
        <v>14</v>
      </c>
      <c r="D35" s="4" t="s">
        <v>66</v>
      </c>
      <c r="E35" s="5"/>
    </row>
    <row r="36" ht="23.300000000000001" customHeight="1">
      <c r="A36" s="2" t="b">
        <v>0</v>
      </c>
      <c r="B36" s="2" t="s">
        <v>67</v>
      </c>
      <c r="C36" s="3">
        <v>30</v>
      </c>
      <c r="D36" s="2" t="s">
        <v>68</v>
      </c>
      <c r="E36" s="3"/>
    </row>
    <row r="37" ht="23.300000000000001" customHeight="1">
      <c r="A37" s="4" t="b">
        <v>0</v>
      </c>
      <c r="B37" s="4" t="s">
        <v>69</v>
      </c>
      <c r="C37" s="5">
        <v>300</v>
      </c>
      <c r="D37" s="5"/>
      <c r="E37" s="5"/>
    </row>
    <row r="38" ht="23.300000000000001" customHeight="1">
      <c r="A38" s="2" t="b">
        <v>0</v>
      </c>
      <c r="B38" s="2" t="s">
        <v>70</v>
      </c>
      <c r="C38" s="3">
        <v>1000</v>
      </c>
      <c r="D38" s="2"/>
      <c r="E38" s="3"/>
    </row>
    <row r="39" ht="23.300000000000001" customHeight="1">
      <c r="A39" s="4" t="b">
        <v>0</v>
      </c>
      <c r="B39" s="4" t="s">
        <v>71</v>
      </c>
      <c r="C39" s="5">
        <v>350</v>
      </c>
      <c r="D39" s="4" t="s">
        <v>72</v>
      </c>
      <c r="E39" s="5"/>
    </row>
    <row r="40" ht="23.300000000000001" customHeight="1">
      <c r="A40" s="2" t="b">
        <v>0</v>
      </c>
      <c r="B40" s="2" t="s">
        <v>73</v>
      </c>
      <c r="C40" s="3">
        <v>3000</v>
      </c>
      <c r="D40" s="3"/>
      <c r="E40" s="3"/>
    </row>
    <row r="41" ht="23.300000000000001" customHeight="1">
      <c r="A41" s="4" t="b">
        <v>0</v>
      </c>
      <c r="B41" s="4" t="s">
        <v>74</v>
      </c>
      <c r="C41" s="5">
        <f>4.0000*75.0000</f>
        <v>300</v>
      </c>
      <c r="D41" s="4" t="s">
        <v>75</v>
      </c>
      <c r="E41" s="5"/>
    </row>
    <row r="42" ht="23.300000000000001" customHeight="1">
      <c r="A42" s="2" t="b">
        <v>0</v>
      </c>
      <c r="B42" s="2" t="s">
        <v>76</v>
      </c>
      <c r="C42" s="3">
        <v>800</v>
      </c>
      <c r="D42" s="2" t="s">
        <v>77</v>
      </c>
      <c r="E42" s="2" t="s">
        <v>78</v>
      </c>
    </row>
    <row r="43" ht="23.300000000000001" customHeight="1">
      <c r="A43" s="4" t="b">
        <v>0</v>
      </c>
      <c r="B43" s="4" t="s">
        <v>79</v>
      </c>
      <c r="C43" s="5">
        <v>10</v>
      </c>
      <c r="D43" s="4" t="s">
        <v>80</v>
      </c>
      <c r="E43" s="5"/>
    </row>
    <row r="44" ht="23.300000000000001" customHeight="1">
      <c r="A44" s="2" t="b">
        <v>0</v>
      </c>
      <c r="B44" s="2" t="s">
        <v>81</v>
      </c>
      <c r="C44" s="3">
        <v>5</v>
      </c>
      <c r="D44" s="2" t="s">
        <v>82</v>
      </c>
      <c r="E44" s="3"/>
    </row>
    <row r="45" ht="23.300000000000001" customHeight="1">
      <c r="A45" s="4" t="b">
        <v>0</v>
      </c>
      <c r="B45" s="4" t="s">
        <v>83</v>
      </c>
      <c r="C45" s="5">
        <v>20</v>
      </c>
      <c r="D45" s="5"/>
      <c r="E45" s="5"/>
    </row>
    <row r="46" ht="23.300000000000001" customHeight="1">
      <c r="A46" s="2" t="b">
        <v>0</v>
      </c>
      <c r="B46" s="2" t="s">
        <v>84</v>
      </c>
      <c r="C46" s="3">
        <f>2.0000*250.0000</f>
        <v>500</v>
      </c>
      <c r="D46" s="2" t="s">
        <v>85</v>
      </c>
      <c r="E46" s="3"/>
    </row>
    <row r="47" ht="23.300000000000001" customHeight="1">
      <c r="A47" s="4" t="b">
        <v>0</v>
      </c>
      <c r="B47" s="4" t="s">
        <v>86</v>
      </c>
      <c r="C47" s="5">
        <v>700</v>
      </c>
      <c r="D47" s="4" t="s">
        <v>87</v>
      </c>
      <c r="E47" s="5"/>
    </row>
    <row r="48" ht="23.300000000000001" customHeight="1">
      <c r="A48" s="2" t="b">
        <v>0</v>
      </c>
      <c r="B48" s="2" t="s">
        <v>88</v>
      </c>
      <c r="C48" s="3">
        <v>70</v>
      </c>
      <c r="D48" s="2" t="s">
        <v>89</v>
      </c>
      <c r="E48" s="2" t="s">
        <v>90</v>
      </c>
    </row>
    <row r="49" ht="23.300000000000001" customHeight="1">
      <c r="A49" s="4" t="b">
        <v>0</v>
      </c>
      <c r="B49" s="4" t="s">
        <v>91</v>
      </c>
      <c r="C49" s="5">
        <v>70</v>
      </c>
      <c r="D49" s="4" t="s">
        <v>92</v>
      </c>
      <c r="E49" s="4" t="s">
        <v>93</v>
      </c>
    </row>
    <row r="50" ht="23.300000000000001" customHeight="1">
      <c r="A50" s="2" t="b">
        <v>0</v>
      </c>
      <c r="B50" s="2" t="s">
        <v>94</v>
      </c>
      <c r="C50" s="3">
        <f>2.0000*200.0000</f>
        <v>400</v>
      </c>
      <c r="D50" s="2" t="s">
        <v>95</v>
      </c>
      <c r="E50" s="3"/>
    </row>
    <row r="51" ht="23.300000000000001" customHeight="1">
      <c r="A51" s="4" t="b">
        <v>0</v>
      </c>
      <c r="B51" s="4" t="s">
        <v>96</v>
      </c>
      <c r="C51" s="5">
        <v>175</v>
      </c>
      <c r="D51" s="4" t="s">
        <v>97</v>
      </c>
      <c r="E51" s="4" t="s">
        <v>98</v>
      </c>
    </row>
    <row r="52" ht="23.300000000000001" customHeight="1">
      <c r="A52" s="2" t="b">
        <v>0</v>
      </c>
      <c r="B52" s="2" t="s">
        <v>99</v>
      </c>
      <c r="C52" s="3">
        <v>175</v>
      </c>
      <c r="D52" s="2" t="s">
        <v>100</v>
      </c>
      <c r="E52" s="2"/>
    </row>
    <row r="53" ht="23.300000000000001" customHeight="1">
      <c r="A53" s="4" t="b">
        <v>0</v>
      </c>
      <c r="B53" s="4" t="s">
        <v>101</v>
      </c>
      <c r="C53" s="5">
        <v>100</v>
      </c>
      <c r="D53" s="4" t="s">
        <v>102</v>
      </c>
      <c r="E53" s="4"/>
    </row>
    <row r="54" ht="23.300000000000001" customHeight="1">
      <c r="A54" s="2" t="b">
        <v>0</v>
      </c>
      <c r="B54" s="2" t="s">
        <v>103</v>
      </c>
      <c r="C54" s="3">
        <v>300</v>
      </c>
      <c r="D54" s="2" t="s">
        <v>104</v>
      </c>
      <c r="E54" s="2" t="s">
        <v>105</v>
      </c>
    </row>
    <row r="55" ht="23.300000000000001" customHeight="1">
      <c r="A55" s="4" t="b">
        <v>0</v>
      </c>
      <c r="B55" s="4" t="s">
        <v>106</v>
      </c>
      <c r="C55" s="5">
        <v>175</v>
      </c>
      <c r="D55" s="4" t="s">
        <v>107</v>
      </c>
      <c r="E55" s="4"/>
    </row>
    <row r="56" ht="23.300000000000001" customHeight="1">
      <c r="A56" s="2" t="b">
        <v>0</v>
      </c>
      <c r="B56" s="2" t="s">
        <v>108</v>
      </c>
      <c r="C56" s="3">
        <v>30</v>
      </c>
      <c r="D56" s="2" t="s">
        <v>109</v>
      </c>
      <c r="E56" s="2"/>
    </row>
    <row r="57" ht="23.300000000000001" customHeight="1">
      <c r="A57" s="4" t="b">
        <v>0</v>
      </c>
      <c r="B57" s="4" t="s">
        <v>110</v>
      </c>
      <c r="C57" s="5">
        <v>30</v>
      </c>
      <c r="D57" s="4" t="s">
        <v>111</v>
      </c>
      <c r="E57" s="4"/>
    </row>
    <row r="58" ht="23.300000000000001" customHeight="1">
      <c r="A58" s="2" t="b">
        <v>0</v>
      </c>
      <c r="B58" s="2" t="s">
        <v>112</v>
      </c>
      <c r="C58" s="3">
        <v>10</v>
      </c>
      <c r="D58" s="2" t="s">
        <v>113</v>
      </c>
      <c r="E58" s="2"/>
    </row>
    <row r="59" ht="23.300000000000001" customHeight="1">
      <c r="A59" s="4" t="b">
        <v>0</v>
      </c>
      <c r="B59" s="4" t="s">
        <v>114</v>
      </c>
      <c r="C59" s="5">
        <v>100</v>
      </c>
      <c r="D59" s="4" t="s">
        <v>115</v>
      </c>
      <c r="E59" s="4" t="s">
        <v>116</v>
      </c>
    </row>
    <row r="60" ht="23.300000000000001" customHeight="1">
      <c r="A60" s="2" t="b">
        <v>0</v>
      </c>
      <c r="B60" s="2" t="s">
        <v>117</v>
      </c>
      <c r="C60" s="3">
        <v>70</v>
      </c>
      <c r="D60" s="2" t="s">
        <v>118</v>
      </c>
      <c r="E60" s="2"/>
    </row>
    <row r="61" ht="23.300000000000001" customHeight="1">
      <c r="A61" s="4" t="b">
        <v>0</v>
      </c>
      <c r="B61" s="4" t="s">
        <v>119</v>
      </c>
      <c r="C61" s="5">
        <v>90</v>
      </c>
      <c r="D61" s="4" t="s">
        <v>120</v>
      </c>
      <c r="E61" s="4" t="s">
        <v>121</v>
      </c>
    </row>
    <row r="62" ht="23.300000000000001" customHeight="1">
      <c r="A62" s="2" t="b">
        <v>0</v>
      </c>
      <c r="B62" s="2" t="s">
        <v>122</v>
      </c>
      <c r="C62" s="3">
        <v>80</v>
      </c>
      <c r="D62" s="2" t="s">
        <v>123</v>
      </c>
      <c r="E62" s="2"/>
    </row>
    <row r="63" ht="23.300000000000001" customHeight="1">
      <c r="A63" s="4" t="b">
        <v>0</v>
      </c>
      <c r="B63" s="4" t="s">
        <v>124</v>
      </c>
      <c r="C63" s="5">
        <v>100</v>
      </c>
      <c r="D63" s="4"/>
      <c r="E63" s="4"/>
    </row>
    <row r="64" ht="23.300000000000001" customHeight="1">
      <c r="A64" s="2" t="b">
        <v>0</v>
      </c>
      <c r="B64" s="2" t="s">
        <v>125</v>
      </c>
      <c r="C64" s="3">
        <f>91.0000*5.0000</f>
        <v>455</v>
      </c>
      <c r="D64" s="2" t="s">
        <v>126</v>
      </c>
      <c r="E64" s="2" t="s">
        <v>127</v>
      </c>
    </row>
    <row r="65">
      <c r="A65" s="4" t="b">
        <v>0</v>
      </c>
      <c r="B65" s="4" t="s">
        <v>128</v>
      </c>
      <c r="C65" s="5">
        <f>246.0000*40.0000</f>
        <v>9840</v>
      </c>
      <c r="D65" s="4"/>
      <c r="E65" s="4" t="s">
        <v>129</v>
      </c>
    </row>
    <row r="66" ht="23.300000000000001" customHeight="1">
      <c r="A66" s="2" t="b">
        <v>0</v>
      </c>
      <c r="B66" s="2" t="s">
        <v>130</v>
      </c>
      <c r="C66" s="3">
        <f>9.0000*8.0000</f>
        <v>72</v>
      </c>
      <c r="D66" s="2" t="s">
        <v>131</v>
      </c>
      <c r="E66" s="2"/>
    </row>
    <row r="67" ht="23.300000000000001" customHeight="1">
      <c r="A67" s="4" t="b">
        <v>0</v>
      </c>
      <c r="B67" s="4" t="s">
        <v>132</v>
      </c>
      <c r="C67" s="5">
        <v>120</v>
      </c>
      <c r="D67" s="4" t="s">
        <v>133</v>
      </c>
      <c r="E67" s="4"/>
    </row>
    <row r="68" ht="23.300000000000001" customHeight="1">
      <c r="A68" s="2" t="b">
        <v>0</v>
      </c>
      <c r="B68" s="2" t="s">
        <v>134</v>
      </c>
      <c r="C68" s="3">
        <f>(6.0000*13.0000)+8.0000</f>
        <v>86</v>
      </c>
      <c r="D68" s="2" t="s">
        <v>135</v>
      </c>
      <c r="E68" s="2" t="s">
        <v>136</v>
      </c>
    </row>
    <row r="69" ht="23.300000000000001" customHeight="1">
      <c r="A69" s="4" t="b">
        <v>0</v>
      </c>
      <c r="B69" s="4" t="s">
        <v>137</v>
      </c>
      <c r="C69" s="5">
        <v>100</v>
      </c>
      <c r="D69" s="4" t="s">
        <v>138</v>
      </c>
      <c r="E69" s="4"/>
    </row>
    <row r="70" ht="23.300000000000001" customHeight="1">
      <c r="A70" s="2" t="b">
        <v>0</v>
      </c>
      <c r="B70" s="2" t="s">
        <v>139</v>
      </c>
      <c r="C70" s="3">
        <f>6.0000*9.0000</f>
        <v>54</v>
      </c>
      <c r="D70" s="2" t="s">
        <v>140</v>
      </c>
      <c r="E70" s="2"/>
    </row>
    <row r="71" ht="23.300000000000001" customHeight="1">
      <c r="A71" s="4" t="b">
        <v>0</v>
      </c>
      <c r="B71" s="4" t="s">
        <v>141</v>
      </c>
      <c r="C71" s="5">
        <v>200</v>
      </c>
      <c r="D71" s="4" t="s">
        <v>142</v>
      </c>
      <c r="E71" s="4"/>
    </row>
    <row r="72" ht="23.300000000000001" customHeight="1">
      <c r="A72" s="2" t="b">
        <v>0</v>
      </c>
      <c r="B72" s="2" t="s">
        <v>143</v>
      </c>
      <c r="C72" s="3">
        <v>30</v>
      </c>
      <c r="D72" s="2" t="s">
        <v>144</v>
      </c>
      <c r="E72" s="2"/>
    </row>
    <row r="73" ht="23.300000000000001" customHeight="1">
      <c r="A73" s="4" t="b">
        <v>0</v>
      </c>
      <c r="B73" s="4" t="s">
        <v>145</v>
      </c>
      <c r="C73" s="5">
        <v>80</v>
      </c>
      <c r="D73" s="4" t="s">
        <v>146</v>
      </c>
      <c r="E73" s="4"/>
    </row>
    <row r="74" ht="23.300000000000001" customHeight="1">
      <c r="A74" s="2" t="b">
        <v>0</v>
      </c>
      <c r="B74" s="2" t="s">
        <v>147</v>
      </c>
      <c r="C74" s="3">
        <v>45</v>
      </c>
      <c r="D74" s="2" t="s">
        <v>148</v>
      </c>
      <c r="E74" s="2" t="s">
        <v>149</v>
      </c>
    </row>
    <row r="75" ht="23.300000000000001" customHeight="1">
      <c r="A75" s="4" t="b">
        <v>0</v>
      </c>
      <c r="B75" s="4" t="s">
        <v>150</v>
      </c>
      <c r="C75" s="5">
        <v>20</v>
      </c>
      <c r="D75" s="4" t="s">
        <v>151</v>
      </c>
      <c r="E75" s="4" t="s">
        <v>152</v>
      </c>
    </row>
    <row r="76" ht="23.300000000000001" customHeight="1">
      <c r="A76" s="2" t="b">
        <v>0</v>
      </c>
      <c r="B76" s="2" t="s">
        <v>153</v>
      </c>
      <c r="C76" s="3">
        <v>10</v>
      </c>
      <c r="D76" s="2" t="s">
        <v>154</v>
      </c>
      <c r="E76" s="2"/>
    </row>
    <row r="77" ht="23.300000000000001" customHeight="1">
      <c r="A77" s="4" t="b">
        <v>0</v>
      </c>
      <c r="B77" s="4" t="s">
        <v>155</v>
      </c>
      <c r="C77" s="5">
        <v>25</v>
      </c>
      <c r="D77" s="4" t="s">
        <v>156</v>
      </c>
      <c r="E77" s="4"/>
    </row>
    <row r="78" ht="23.300000000000001" customHeight="1">
      <c r="A78" s="2" t="b">
        <v>0</v>
      </c>
      <c r="B78" s="2" t="s">
        <v>157</v>
      </c>
      <c r="C78" s="3">
        <f>22.0000*3.0000</f>
        <v>66</v>
      </c>
      <c r="D78" s="2" t="s">
        <v>158</v>
      </c>
      <c r="E78" s="2" t="s">
        <v>159</v>
      </c>
    </row>
    <row r="79" ht="23.300000000000001" customHeight="1">
      <c r="A79" s="4" t="b">
        <v>0</v>
      </c>
      <c r="B79" s="4" t="s">
        <v>160</v>
      </c>
      <c r="C79" s="5">
        <v>15</v>
      </c>
      <c r="D79" s="4" t="s">
        <v>161</v>
      </c>
      <c r="E79" s="4"/>
    </row>
    <row r="80" ht="23.300000000000001" customHeight="1">
      <c r="A80" s="2" t="b">
        <v>0</v>
      </c>
      <c r="B80" s="2" t="s">
        <v>162</v>
      </c>
      <c r="C80" s="3">
        <v>200</v>
      </c>
      <c r="D80" s="2" t="s">
        <v>163</v>
      </c>
      <c r="E80" s="2" t="s">
        <v>164</v>
      </c>
    </row>
    <row r="81" ht="23.300000000000001" customHeight="1">
      <c r="A81" s="4" t="b">
        <v>0</v>
      </c>
      <c r="B81" s="4" t="s">
        <v>165</v>
      </c>
      <c r="C81" s="5">
        <v>3000</v>
      </c>
      <c r="D81" s="4"/>
      <c r="E81" s="4" t="s">
        <v>166</v>
      </c>
    </row>
    <row r="82" ht="23.300000000000001" customHeight="1">
      <c r="A82" s="2" t="b">
        <v>0</v>
      </c>
      <c r="B82" s="2"/>
      <c r="C82" s="3"/>
      <c r="D82" s="2"/>
      <c r="E82" s="2"/>
    </row>
    <row r="83" ht="23.550000000000001" customHeight="1">
      <c r="A83" s="6"/>
      <c r="B83" s="7" t="s">
        <v>167</v>
      </c>
      <c r="C83" s="8">
        <v>94958</v>
      </c>
      <c r="D83" s="7"/>
      <c r="E83" s="9"/>
    </row>
    <row r="84" ht="23.550000000000001" customHeight="1">
      <c r="A84" s="6"/>
      <c r="B84" s="7"/>
      <c r="C84" s="7"/>
      <c r="D84" s="7"/>
      <c r="E84" s="9"/>
    </row>
    <row r="85" ht="23.550000000000001" customHeight="1">
      <c r="A85" s="6"/>
      <c r="B85" s="7" t="s">
        <v>168</v>
      </c>
      <c r="C85" s="8">
        <f>C$83+C15+C24+C16+C18+C26+C34</f>
        <v>186032.5</v>
      </c>
      <c r="D85" s="7"/>
      <c r="E85" s="9"/>
    </row>
  </sheetData>
  <hyperlinks>
    <hyperlink display="" r:id="rId1" ref="D2"/>
    <hyperlink display="" r:id="rId2" ref="D3"/>
    <hyperlink display="" r:id="rId3" ref="D4"/>
    <hyperlink display="" r:id="rId4" ref="D9"/>
    <hyperlink display="" r:id="rId5" ref="D10"/>
    <hyperlink display="" r:id="rId6" ref="D11"/>
    <hyperlink display="" r:id="rId7" ref="D12"/>
    <hyperlink display="" r:id="rId8" ref="D13"/>
    <hyperlink display="" r:id="rId9" ref="D14"/>
    <hyperlink display="" r:id="rId10" ref="D15"/>
    <hyperlink display="" r:id="rId11" ref="D16"/>
    <hyperlink display="" r:id="rId12" ref="D17"/>
    <hyperlink display="" r:id="rId13" ref="D20"/>
    <hyperlink display="" r:id="rId14" ref="D22"/>
    <hyperlink display="" r:id="rId15" ref="D23"/>
    <hyperlink display="" r:id="rId16" ref="D24"/>
    <hyperlink display="" r:id="rId17" ref="D25"/>
    <hyperlink display="" r:id="rId18" ref="D26"/>
    <hyperlink display="" r:id="rId19" ref="D27"/>
    <hyperlink display="" r:id="rId20" ref="D28"/>
    <hyperlink display="" r:id="rId21" ref="D29"/>
    <hyperlink display="" r:id="rId22" ref="D30"/>
    <hyperlink display="" r:id="rId23" ref="D31"/>
    <hyperlink display="" r:id="rId24" ref="D32"/>
    <hyperlink display="" r:id="rId25" ref="D33"/>
    <hyperlink display="" r:id="rId26" ref="D34"/>
    <hyperlink display="" r:id="rId27" ref="D35"/>
    <hyperlink display="" r:id="rId28" ref="D36"/>
    <hyperlink display="" r:id="rId29" ref="D39"/>
    <hyperlink display="" r:id="rId30" ref="D41"/>
    <hyperlink display="" r:id="rId31" ref="D42"/>
    <hyperlink display="" r:id="rId32" ref="D43"/>
    <hyperlink display="" r:id="rId33" ref="D44"/>
    <hyperlink display="" r:id="rId34" ref="D46"/>
    <hyperlink display="" r:id="rId35" ref="D47"/>
    <hyperlink display="" r:id="rId36" ref="D48"/>
    <hyperlink display="" r:id="rId37" ref="D49"/>
    <hyperlink display="" r:id="rId38" ref="D50"/>
    <hyperlink display="" r:id="rId39" ref="D51"/>
    <hyperlink display="" r:id="rId40" ref="D52"/>
    <hyperlink display="" r:id="rId41" ref="D53"/>
    <hyperlink display="" r:id="rId42" ref="D54"/>
    <hyperlink display="" r:id="rId43" ref="D55"/>
    <hyperlink display="" r:id="rId44" ref="D56"/>
    <hyperlink display="" r:id="rId45" ref="D57"/>
    <hyperlink display="" r:id="rId46" ref="D58"/>
    <hyperlink display="" r:id="rId47" ref="D59"/>
    <hyperlink display="" r:id="rId48" ref="D60"/>
    <hyperlink display="" r:id="rId49" ref="D61"/>
    <hyperlink display="" r:id="rId50" ref="D62"/>
    <hyperlink display="" r:id="rId51" ref="D64"/>
    <hyperlink display="" r:id="rId52" ref="D66"/>
    <hyperlink display="" r:id="rId53" ref="D67"/>
    <hyperlink display="" r:id="rId54" ref="D68"/>
    <hyperlink display="" r:id="rId55" ref="D69"/>
    <hyperlink display="" r:id="rId56" ref="D70"/>
    <hyperlink display="" r:id="rId57" ref="D71"/>
    <hyperlink display="" r:id="rId58" ref="D72"/>
    <hyperlink display="" r:id="rId59" ref="D73"/>
    <hyperlink display="" r:id="rId60" ref="D74"/>
    <hyperlink display="" r:id="rId61" ref="D75"/>
    <hyperlink display="" r:id="rId62" ref="D76"/>
    <hyperlink display="" r:id="rId63" ref="D77"/>
    <hyperlink display="" r:id="rId64" ref="D78"/>
    <hyperlink display="" r:id="rId65" ref="D79"/>
    <hyperlink display="" r:id="rId66" ref="D80"/>
  </hyperlink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/>
  <sheetViews>
    <sheetView workbookViewId="0"/>
  </sheetViews>
  <sheetFormatPr defaultRowHeight="12"/>
  <cols>
    <col customWidth="0" min="1" max="1" width="11.52"/>
    <col customWidth="1" min="2" max="2" width="38.523800000000001"/>
    <col customWidth="0" min="3" max="3" width="11.52"/>
    <col customWidth="0" min="4" max="4" width="11.52"/>
    <col customWidth="1" min="5" max="5" width="32.741799999999998"/>
    <col customWidth="1" min="6" max="1024" width="32.741799999999998"/>
  </cols>
  <sheetData>
    <row r="1">
      <c r="A1" s="1"/>
      <c r="B1" s="1" t="s">
        <v>169</v>
      </c>
      <c r="C1" s="1" t="s">
        <v>170</v>
      </c>
      <c r="D1" s="1" t="s">
        <v>171</v>
      </c>
      <c r="E1" s="1" t="s">
        <v>172</v>
      </c>
    </row>
    <row r="2" ht="23.449999999999999" customHeight="1">
      <c r="A2" s="10" t="b">
        <v>0</v>
      </c>
      <c r="B2" s="2" t="s">
        <v>173</v>
      </c>
      <c r="C2" s="3">
        <f>27841.0000+900.0000</f>
        <v>28741</v>
      </c>
      <c r="D2" s="3"/>
      <c r="E2" s="3"/>
    </row>
    <row r="3" ht="23.449999999999999" customHeight="1">
      <c r="A3" s="10" t="b">
        <v>0</v>
      </c>
      <c r="B3" s="4" t="s">
        <v>174</v>
      </c>
      <c r="C3" s="5">
        <v>250</v>
      </c>
      <c r="D3" s="4" t="s">
        <v>175</v>
      </c>
      <c r="E3" s="5"/>
    </row>
    <row r="4" ht="23.449999999999999" customHeight="1">
      <c r="A4" s="10" t="b">
        <v>0</v>
      </c>
      <c r="B4" s="2" t="s">
        <v>176</v>
      </c>
      <c r="C4" s="3">
        <f>12.0000*75.0000</f>
        <v>900</v>
      </c>
      <c r="D4" s="2" t="s">
        <v>177</v>
      </c>
      <c r="E4" s="3"/>
    </row>
    <row r="5" ht="23.449999999999999" customHeight="1">
      <c r="A5" s="10" t="b">
        <v>0</v>
      </c>
      <c r="B5" s="4" t="s">
        <v>178</v>
      </c>
      <c r="C5" s="5">
        <v>200</v>
      </c>
      <c r="D5" s="5"/>
      <c r="E5" s="4"/>
    </row>
    <row r="6" ht="23.449999999999999" customHeight="1">
      <c r="A6" s="10" t="b">
        <v>0</v>
      </c>
      <c r="B6" s="2" t="s">
        <v>179</v>
      </c>
      <c r="C6" s="3">
        <v>1200</v>
      </c>
      <c r="D6" s="3"/>
      <c r="E6" s="3"/>
    </row>
    <row r="7" ht="23.449999999999999" customHeight="1">
      <c r="A7" s="10" t="b">
        <v>0</v>
      </c>
      <c r="B7" s="4" t="s">
        <v>180</v>
      </c>
      <c r="C7" s="5">
        <v>1000</v>
      </c>
      <c r="D7" s="5"/>
      <c r="E7" s="5"/>
    </row>
    <row r="8" ht="23.449999999999999" customHeight="1">
      <c r="A8" s="10" t="b">
        <v>0</v>
      </c>
      <c r="B8" s="2" t="s">
        <v>181</v>
      </c>
      <c r="C8" s="3">
        <f>55.0000*1.5000</f>
        <v>82.5</v>
      </c>
      <c r="D8" s="2" t="s">
        <v>182</v>
      </c>
      <c r="E8" s="3"/>
    </row>
    <row r="9" ht="23.449999999999999" customHeight="1">
      <c r="A9" s="10" t="b">
        <v>0</v>
      </c>
      <c r="B9" s="4" t="s">
        <v>183</v>
      </c>
      <c r="C9" s="5">
        <f>18.0000*5.5000</f>
        <v>99</v>
      </c>
      <c r="D9" s="4" t="s">
        <v>184</v>
      </c>
      <c r="E9" s="5"/>
    </row>
    <row r="10" ht="23.449999999999999" customHeight="1">
      <c r="A10" s="10" t="b">
        <v>0</v>
      </c>
      <c r="B10" s="2" t="s">
        <v>185</v>
      </c>
      <c r="C10" s="3">
        <v>250</v>
      </c>
      <c r="D10" s="2" t="s">
        <v>186</v>
      </c>
      <c r="E10" s="3"/>
    </row>
    <row r="11" ht="23.449999999999999" customHeight="1">
      <c r="A11" s="10" t="b">
        <v>0</v>
      </c>
      <c r="B11" s="4" t="s">
        <v>187</v>
      </c>
      <c r="C11" s="5">
        <v>100</v>
      </c>
      <c r="D11" s="4" t="s">
        <v>188</v>
      </c>
      <c r="E11" s="5"/>
    </row>
    <row r="12" ht="23.449999999999999" customHeight="1">
      <c r="A12" s="10" t="b">
        <v>0</v>
      </c>
      <c r="B12" s="2" t="s">
        <v>189</v>
      </c>
      <c r="C12" s="3">
        <v>100</v>
      </c>
      <c r="D12" s="2" t="s">
        <v>190</v>
      </c>
      <c r="E12" s="3"/>
    </row>
    <row r="13" ht="23.449999999999999" customHeight="1">
      <c r="A13" s="10" t="b">
        <v>0</v>
      </c>
      <c r="B13" s="4" t="s">
        <v>191</v>
      </c>
      <c r="C13" s="5">
        <v>25</v>
      </c>
      <c r="D13" s="4" t="s">
        <v>192</v>
      </c>
      <c r="E13" s="4" t="s">
        <v>193</v>
      </c>
    </row>
    <row r="14" ht="23.449999999999999" customHeight="1">
      <c r="A14" s="10" t="b">
        <v>0</v>
      </c>
      <c r="B14" s="2"/>
      <c r="C14" s="3"/>
      <c r="D14" s="3"/>
      <c r="E14" s="2"/>
    </row>
    <row r="15" ht="23.449999999999999" customHeight="1">
      <c r="A15" s="11"/>
      <c r="B15" s="12" t="s">
        <v>194</v>
      </c>
      <c r="C15" s="13">
        <v>32947.5</v>
      </c>
      <c r="D15" s="12"/>
      <c r="E15" s="14"/>
    </row>
  </sheetData>
  <hyperlinks>
    <hyperlink display="" r:id="rId1" ref="D3"/>
    <hyperlink display="" r:id="rId2" ref="D4"/>
    <hyperlink display="" r:id="rId3" ref="D8"/>
    <hyperlink display="" r:id="rId4" ref="D9"/>
    <hyperlink display="" r:id="rId5" ref="D10"/>
    <hyperlink display="" r:id="rId6" ref="D11"/>
    <hyperlink display="" r:id="rId7" ref="D12"/>
    <hyperlink display="" r:id="rId8" ref="D13"/>
  </hyperlinks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/>
  <sheetViews>
    <sheetView workbookViewId="0"/>
  </sheetViews>
  <sheetFormatPr defaultRowHeight="12"/>
  <cols>
    <col customWidth="0" min="1" max="1" width="11.52"/>
    <col customWidth="1" min="2" max="2" width="34.015799999999999"/>
    <col customWidth="0" min="3" max="3" width="11.52"/>
    <col customWidth="0" min="4" max="4" width="11.52"/>
    <col customWidth="1" min="5" max="5" width="26.704999999999998"/>
    <col customWidth="1" min="6" max="1024" width="26.704999999999998"/>
  </cols>
  <sheetData>
    <row r="1">
      <c r="A1" s="1"/>
      <c r="B1" s="1" t="s">
        <v>195</v>
      </c>
      <c r="C1" s="1" t="s">
        <v>196</v>
      </c>
      <c r="D1" s="1" t="s">
        <v>197</v>
      </c>
      <c r="E1" s="1" t="s">
        <v>198</v>
      </c>
    </row>
    <row r="2" ht="23.050000000000001" customHeight="1">
      <c r="A2" s="10" t="b">
        <v>0</v>
      </c>
      <c r="B2" s="2" t="s">
        <v>199</v>
      </c>
      <c r="C2" s="3">
        <v>5</v>
      </c>
      <c r="D2" s="2" t="s">
        <v>200</v>
      </c>
      <c r="E2" s="2"/>
    </row>
    <row r="3" ht="23.050000000000001" customHeight="1">
      <c r="A3" s="10" t="b">
        <v>0</v>
      </c>
      <c r="B3" s="4" t="s">
        <v>201</v>
      </c>
      <c r="C3" s="5">
        <v>50</v>
      </c>
      <c r="D3" s="4" t="s">
        <v>202</v>
      </c>
      <c r="E3" s="4"/>
    </row>
    <row r="4" ht="23.050000000000001" customHeight="1">
      <c r="A4" s="10" t="b">
        <v>0</v>
      </c>
      <c r="B4" s="2" t="s">
        <v>203</v>
      </c>
      <c r="C4" s="3">
        <v>60</v>
      </c>
      <c r="D4" s="2" t="s">
        <v>204</v>
      </c>
      <c r="E4" s="3"/>
    </row>
    <row r="5" ht="23.050000000000001" customHeight="1">
      <c r="A5" s="10" t="b">
        <v>0</v>
      </c>
      <c r="B5" s="4" t="s">
        <v>205</v>
      </c>
      <c r="C5" s="5">
        <v>150</v>
      </c>
      <c r="D5" s="4" t="s">
        <v>206</v>
      </c>
      <c r="E5" s="4"/>
    </row>
    <row r="6" ht="23.050000000000001" customHeight="1">
      <c r="A6" s="10" t="b">
        <v>0</v>
      </c>
      <c r="B6" s="2" t="s">
        <v>207</v>
      </c>
      <c r="C6" s="3">
        <v>10</v>
      </c>
      <c r="D6" s="3"/>
      <c r="E6" s="3"/>
    </row>
    <row r="7" ht="23.050000000000001" customHeight="1">
      <c r="A7" s="10" t="b">
        <v>0</v>
      </c>
      <c r="B7" s="4" t="s">
        <v>208</v>
      </c>
      <c r="C7" s="5">
        <v>40</v>
      </c>
      <c r="D7" s="4" t="s">
        <v>209</v>
      </c>
      <c r="E7" s="4" t="s">
        <v>210</v>
      </c>
    </row>
    <row r="8" ht="23.050000000000001" customHeight="1">
      <c r="A8" s="10" t="b">
        <v>0</v>
      </c>
      <c r="B8" s="2" t="s">
        <v>211</v>
      </c>
      <c r="C8" s="3">
        <f>12.0000*60.0000</f>
        <v>720</v>
      </c>
      <c r="D8" s="2" t="s">
        <v>212</v>
      </c>
      <c r="E8" s="3"/>
    </row>
    <row r="9" ht="23.050000000000001" customHeight="1">
      <c r="A9" s="10" t="b">
        <v>0</v>
      </c>
      <c r="B9" s="4" t="s">
        <v>213</v>
      </c>
      <c r="C9" s="5">
        <v>45</v>
      </c>
      <c r="D9" s="4" t="s">
        <v>214</v>
      </c>
      <c r="E9" s="4"/>
    </row>
    <row r="10" ht="23.050000000000001" customHeight="1">
      <c r="A10" s="10" t="b">
        <v>0</v>
      </c>
      <c r="B10" s="2" t="s">
        <v>215</v>
      </c>
      <c r="C10" s="3">
        <v>400</v>
      </c>
      <c r="D10" s="3"/>
      <c r="E10" s="2" t="s">
        <v>216</v>
      </c>
    </row>
    <row r="11" ht="23.050000000000001" customHeight="1">
      <c r="A11" s="10" t="b">
        <v>0</v>
      </c>
      <c r="B11" s="4" t="s">
        <v>217</v>
      </c>
      <c r="C11" s="5">
        <v>50</v>
      </c>
      <c r="D11" s="4" t="s">
        <v>218</v>
      </c>
      <c r="E11" s="4" t="s">
        <v>219</v>
      </c>
    </row>
    <row r="12" ht="23.050000000000001" customHeight="1">
      <c r="A12" s="10" t="b">
        <v>0</v>
      </c>
      <c r="B12" s="2" t="s">
        <v>220</v>
      </c>
      <c r="C12" s="3">
        <v>200</v>
      </c>
      <c r="D12" s="2" t="s">
        <v>221</v>
      </c>
      <c r="E12" s="3"/>
    </row>
    <row r="13" ht="23.050000000000001" customHeight="1">
      <c r="A13" s="10" t="b">
        <v>0</v>
      </c>
      <c r="B13" s="4" t="s">
        <v>222</v>
      </c>
      <c r="C13" s="5">
        <f>22.0000*40.0000</f>
        <v>880</v>
      </c>
      <c r="D13" s="5"/>
      <c r="E13" s="4" t="s">
        <v>223</v>
      </c>
    </row>
    <row r="14" ht="23.050000000000001" customHeight="1">
      <c r="A14" s="10" t="b">
        <v>0</v>
      </c>
      <c r="B14" s="2" t="s">
        <v>224</v>
      </c>
      <c r="C14" s="3">
        <v>1000</v>
      </c>
      <c r="D14" s="3"/>
      <c r="E14" s="3"/>
    </row>
    <row r="15" ht="23.050000000000001" customHeight="1">
      <c r="A15" s="10" t="b">
        <v>0</v>
      </c>
      <c r="B15" s="4" t="s">
        <v>225</v>
      </c>
      <c r="C15" s="5">
        <v>13369</v>
      </c>
      <c r="D15" s="5"/>
      <c r="E15" s="5"/>
    </row>
    <row r="16" ht="23.050000000000001" customHeight="1">
      <c r="A16" s="10" t="b">
        <v>0</v>
      </c>
      <c r="B16" s="2" t="s">
        <v>226</v>
      </c>
      <c r="C16" s="3">
        <f>12.0000*10.0000</f>
        <v>120</v>
      </c>
      <c r="D16" s="2" t="s">
        <v>227</v>
      </c>
      <c r="E16" s="3"/>
    </row>
    <row r="17" ht="23.050000000000001" customHeight="1">
      <c r="A17" s="10" t="b">
        <v>0</v>
      </c>
      <c r="B17" s="4" t="s">
        <v>228</v>
      </c>
      <c r="C17" s="5">
        <f>0.5000*180.0000</f>
        <v>90</v>
      </c>
      <c r="D17" s="4" t="s">
        <v>229</v>
      </c>
      <c r="E17" s="5"/>
    </row>
    <row r="18" ht="23.050000000000001" customHeight="1">
      <c r="A18" s="10" t="b">
        <v>0</v>
      </c>
      <c r="B18" s="2" t="s">
        <v>230</v>
      </c>
      <c r="C18" s="3">
        <f>54.0000*2.0000</f>
        <v>108</v>
      </c>
      <c r="D18" s="2" t="s">
        <v>231</v>
      </c>
      <c r="E18" s="3"/>
    </row>
    <row r="19" ht="23.050000000000001" customHeight="1">
      <c r="A19" s="10" t="b">
        <v>0</v>
      </c>
      <c r="B19" s="4" t="s">
        <v>232</v>
      </c>
      <c r="C19" s="5">
        <v>20</v>
      </c>
      <c r="D19" s="4" t="s">
        <v>233</v>
      </c>
      <c r="E19" s="5"/>
    </row>
    <row r="20" ht="23.050000000000001" customHeight="1">
      <c r="A20" s="10" t="b">
        <v>0</v>
      </c>
      <c r="B20" s="2" t="s">
        <v>234</v>
      </c>
      <c r="C20" s="3">
        <v>100</v>
      </c>
      <c r="D20" s="2" t="s">
        <v>235</v>
      </c>
      <c r="E20" s="2" t="s">
        <v>236</v>
      </c>
    </row>
    <row r="21" ht="23.050000000000001" customHeight="1">
      <c r="A21" s="10" t="b">
        <v>0</v>
      </c>
      <c r="B21" s="4" t="s">
        <v>237</v>
      </c>
      <c r="C21" s="5">
        <v>20</v>
      </c>
      <c r="D21" s="4" t="s">
        <v>238</v>
      </c>
      <c r="E21" s="5"/>
    </row>
    <row r="22" ht="23.050000000000001" customHeight="1">
      <c r="A22" s="10" t="b">
        <v>0</v>
      </c>
      <c r="B22" s="2" t="s">
        <v>239</v>
      </c>
      <c r="C22" s="3">
        <v>30</v>
      </c>
      <c r="D22" s="2" t="s">
        <v>240</v>
      </c>
      <c r="E22" s="3"/>
    </row>
    <row r="23" ht="23.050000000000001" customHeight="1">
      <c r="A23" s="10" t="b">
        <v>0</v>
      </c>
      <c r="B23" s="4"/>
      <c r="C23" s="5"/>
      <c r="D23" s="5"/>
      <c r="E23" s="5"/>
    </row>
    <row r="24" ht="23.050000000000001" customHeight="1">
      <c r="A24" s="15"/>
      <c r="B24" s="16" t="s">
        <v>241</v>
      </c>
      <c r="C24" s="17">
        <v>17467</v>
      </c>
      <c r="D24" s="17"/>
      <c r="E24" s="17"/>
    </row>
  </sheetData>
  <hyperlinks>
    <hyperlink display="" r:id="rId1" ref="D2"/>
    <hyperlink display="" r:id="rId2" ref="D3"/>
    <hyperlink display="" r:id="rId3" ref="D4"/>
    <hyperlink display="" r:id="rId4" ref="D5"/>
    <hyperlink display="" r:id="rId5" ref="D7"/>
    <hyperlink display="" r:id="rId6" ref="D8"/>
    <hyperlink display="" r:id="rId7" ref="D9"/>
    <hyperlink display="" r:id="rId8" ref="D11"/>
    <hyperlink display="" r:id="rId9" ref="D12"/>
    <hyperlink display="" r:id="rId10" ref="D16"/>
    <hyperlink display="" r:id="rId11" ref="D17"/>
    <hyperlink display="" r:id="rId12" ref="D18"/>
    <hyperlink display="" r:id="rId13" ref="D19"/>
    <hyperlink display="" r:id="rId14" ref="D20"/>
    <hyperlink display="" r:id="rId15" ref="D21"/>
    <hyperlink display="" r:id="rId16" ref="D22"/>
  </hyperlinks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/>
  <sheetViews>
    <sheetView workbookViewId="0"/>
  </sheetViews>
  <sheetFormatPr defaultRowHeight="12"/>
  <cols>
    <col customWidth="0" min="1" max="1" width="11.52"/>
    <col customWidth="1" min="2" max="2" width="26.136600000000001"/>
    <col customWidth="0" min="3" max="3" width="11.52"/>
    <col customWidth="0" min="4" max="4" width="11.52"/>
    <col customWidth="0" min="5" max="5" width="11.52"/>
    <col customWidth="1" min="6" max="1024" width="11.52"/>
  </cols>
  <sheetData>
    <row r="1">
      <c r="A1" s="1"/>
      <c r="B1" s="1" t="s">
        <v>242</v>
      </c>
      <c r="C1" s="1" t="s">
        <v>243</v>
      </c>
      <c r="D1" s="1" t="s">
        <v>244</v>
      </c>
      <c r="E1" s="1" t="s">
        <v>245</v>
      </c>
    </row>
    <row r="2" ht="22.899999999999999" customHeight="1">
      <c r="A2" s="10" t="b">
        <v>0</v>
      </c>
      <c r="B2" s="2" t="s">
        <v>246</v>
      </c>
      <c r="C2" s="3">
        <v>4000</v>
      </c>
      <c r="D2" s="2" t="s">
        <v>247</v>
      </c>
      <c r="E2" s="3"/>
    </row>
    <row r="3" ht="22.899999999999999" customHeight="1">
      <c r="A3" s="10" t="b">
        <v>0</v>
      </c>
      <c r="B3" s="4" t="s">
        <v>248</v>
      </c>
      <c r="C3" s="5">
        <v>6000</v>
      </c>
      <c r="D3" s="4" t="s">
        <v>249</v>
      </c>
      <c r="E3" s="5"/>
    </row>
    <row r="4" ht="22.899999999999999" customHeight="1">
      <c r="A4" s="10" t="b">
        <v>0</v>
      </c>
      <c r="B4" s="2" t="s">
        <v>250</v>
      </c>
      <c r="C4" s="3">
        <v>200</v>
      </c>
      <c r="D4" s="2" t="s">
        <v>251</v>
      </c>
      <c r="E4" s="2" t="s">
        <v>252</v>
      </c>
    </row>
    <row r="5" ht="22.899999999999999" customHeight="1">
      <c r="A5" s="10" t="b">
        <v>0</v>
      </c>
      <c r="B5" s="4" t="s">
        <v>253</v>
      </c>
      <c r="C5" s="5">
        <v>200</v>
      </c>
      <c r="D5" s="5"/>
      <c r="E5" s="5"/>
    </row>
    <row r="6" ht="22.899999999999999" customHeight="1">
      <c r="A6" s="10" t="b">
        <v>0</v>
      </c>
      <c r="B6" s="2" t="s">
        <v>254</v>
      </c>
      <c r="C6" s="3">
        <v>60</v>
      </c>
      <c r="D6" s="2" t="s">
        <v>255</v>
      </c>
      <c r="E6" s="3"/>
    </row>
    <row r="7" ht="22.899999999999999" customHeight="1">
      <c r="A7" s="10" t="b">
        <v>0</v>
      </c>
      <c r="B7" s="4" t="s">
        <v>256</v>
      </c>
      <c r="C7" s="5">
        <v>50</v>
      </c>
      <c r="D7" s="4" t="s">
        <v>257</v>
      </c>
      <c r="E7" s="5"/>
    </row>
    <row r="8" ht="22.899999999999999" customHeight="1">
      <c r="A8" s="10" t="b">
        <v>0</v>
      </c>
      <c r="B8" s="2" t="s">
        <v>258</v>
      </c>
      <c r="C8" s="3">
        <f>3.0000*200.0000</f>
        <v>600</v>
      </c>
      <c r="D8" s="2" t="s">
        <v>259</v>
      </c>
      <c r="E8" s="3"/>
    </row>
    <row r="9" ht="22.899999999999999" customHeight="1">
      <c r="A9" s="10" t="b">
        <v>0</v>
      </c>
      <c r="B9" s="4" t="s">
        <v>260</v>
      </c>
      <c r="C9" s="5">
        <v>100</v>
      </c>
      <c r="D9" s="4" t="s">
        <v>261</v>
      </c>
      <c r="E9" s="5"/>
    </row>
    <row r="10" ht="22.899999999999999" customHeight="1">
      <c r="A10" s="10" t="b">
        <v>0</v>
      </c>
      <c r="B10" s="2" t="s">
        <v>262</v>
      </c>
      <c r="C10" s="3">
        <f>9.0000*10.0000</f>
        <v>90</v>
      </c>
      <c r="D10" s="2" t="s">
        <v>263</v>
      </c>
      <c r="E10" s="3"/>
    </row>
    <row r="11" ht="22.899999999999999" customHeight="1">
      <c r="A11" s="10" t="b">
        <v>0</v>
      </c>
      <c r="B11" s="4" t="s">
        <v>264</v>
      </c>
      <c r="C11" s="5">
        <v>20</v>
      </c>
      <c r="D11" s="4" t="s">
        <v>265</v>
      </c>
      <c r="E11" s="5"/>
    </row>
    <row r="12" ht="22.899999999999999" customHeight="1">
      <c r="A12" s="10" t="b">
        <v>0</v>
      </c>
      <c r="B12" s="2" t="s">
        <v>266</v>
      </c>
      <c r="C12" s="3">
        <v>75</v>
      </c>
      <c r="D12" s="2" t="s">
        <v>267</v>
      </c>
      <c r="E12" s="3"/>
    </row>
    <row r="13" ht="22.899999999999999" customHeight="1">
      <c r="A13" s="10" t="b">
        <v>0</v>
      </c>
      <c r="B13" s="4" t="s">
        <v>268</v>
      </c>
      <c r="C13" s="5">
        <v>30</v>
      </c>
      <c r="D13" s="4" t="s">
        <v>269</v>
      </c>
      <c r="E13" s="5"/>
    </row>
    <row r="14" ht="22.899999999999999" customHeight="1">
      <c r="A14" s="10" t="b">
        <v>0</v>
      </c>
      <c r="B14" s="2" t="s">
        <v>270</v>
      </c>
      <c r="C14" s="3">
        <v>20</v>
      </c>
      <c r="D14" s="3"/>
      <c r="E14" s="3"/>
    </row>
    <row r="15" ht="22.899999999999999" customHeight="1">
      <c r="A15" s="10" t="b">
        <v>0</v>
      </c>
      <c r="B15" s="4"/>
      <c r="C15" s="5"/>
      <c r="D15" s="5"/>
      <c r="E15" s="5"/>
    </row>
    <row r="16" ht="22.899999999999999" customHeight="1">
      <c r="A16" s="15"/>
      <c r="B16" s="16" t="s">
        <v>271</v>
      </c>
      <c r="C16" s="17">
        <v>11445</v>
      </c>
      <c r="D16" s="18"/>
      <c r="E16" s="18"/>
    </row>
  </sheetData>
  <hyperlinks>
    <hyperlink display="" r:id="rId1" ref="D2"/>
    <hyperlink display="" r:id="rId2" ref="D3"/>
    <hyperlink display="" r:id="rId3" ref="D4"/>
    <hyperlink display="" r:id="rId4" ref="D6"/>
    <hyperlink display="" r:id="rId5" ref="D7"/>
    <hyperlink display="" r:id="rId6" ref="D8"/>
    <hyperlink display="" r:id="rId7" ref="D9"/>
    <hyperlink display="" r:id="rId8" ref="D10"/>
    <hyperlink display="" r:id="rId9" ref="D11"/>
    <hyperlink display="" r:id="rId10" ref="D12"/>
    <hyperlink display="" r:id="rId11" ref="D13"/>
  </hyperlinks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/>
  <sheetViews>
    <sheetView workbookViewId="0"/>
  </sheetViews>
  <sheetFormatPr defaultRowHeight="12"/>
  <cols>
    <col customWidth="0" min="1" max="1" width="11.52"/>
    <col customWidth="1" min="2" max="2" width="32.624200000000002"/>
    <col customWidth="0" min="3" max="3" width="11.52"/>
    <col customWidth="0" min="4" max="4" width="11.52"/>
    <col customWidth="1" min="5" max="5" width="35.671999999999997"/>
    <col customWidth="1" min="6" max="1024" width="35.671999999999997"/>
  </cols>
  <sheetData>
    <row r="1">
      <c r="A1" s="1"/>
      <c r="B1" s="1" t="s">
        <v>272</v>
      </c>
      <c r="C1" s="1" t="s">
        <v>273</v>
      </c>
      <c r="D1" s="1" t="s">
        <v>274</v>
      </c>
      <c r="E1" s="1" t="s">
        <v>275</v>
      </c>
    </row>
    <row r="2" ht="23.449999999999999" customHeight="1">
      <c r="A2" s="10" t="b">
        <v>0</v>
      </c>
      <c r="B2" s="2" t="s">
        <v>276</v>
      </c>
      <c r="C2" s="3">
        <v>500</v>
      </c>
      <c r="D2" s="3"/>
      <c r="E2" s="3"/>
    </row>
    <row r="3" ht="23.449999999999999" customHeight="1">
      <c r="A3" s="10" t="b">
        <v>0</v>
      </c>
      <c r="B3" s="4" t="s">
        <v>277</v>
      </c>
      <c r="C3" s="5">
        <v>500</v>
      </c>
      <c r="D3" s="5"/>
      <c r="E3" s="5"/>
    </row>
    <row r="4" ht="23.449999999999999" customHeight="1">
      <c r="A4" s="10" t="b">
        <v>0</v>
      </c>
      <c r="B4" s="2" t="s">
        <v>278</v>
      </c>
      <c r="C4" s="3">
        <v>500</v>
      </c>
      <c r="D4" s="3"/>
      <c r="E4" s="3"/>
    </row>
    <row r="5" ht="23.449999999999999" customHeight="1">
      <c r="A5" s="10" t="b">
        <v>0</v>
      </c>
      <c r="B5" s="4" t="s">
        <v>279</v>
      </c>
      <c r="C5" s="5">
        <f>5.0000*50.0000</f>
        <v>250</v>
      </c>
      <c r="D5" s="4" t="s">
        <v>280</v>
      </c>
      <c r="E5" s="5"/>
    </row>
    <row r="6" ht="23.449999999999999" customHeight="1">
      <c r="A6" s="10" t="b">
        <v>0</v>
      </c>
      <c r="B6" s="2" t="s">
        <v>281</v>
      </c>
      <c r="C6" s="3">
        <f>5.0000*10.0000</f>
        <v>50</v>
      </c>
      <c r="D6" s="2" t="s">
        <v>282</v>
      </c>
      <c r="E6" s="3"/>
    </row>
    <row r="7" ht="23.449999999999999" customHeight="1">
      <c r="A7" s="10" t="b">
        <v>0</v>
      </c>
      <c r="B7" s="4" t="s">
        <v>283</v>
      </c>
      <c r="C7" s="5">
        <v>32</v>
      </c>
      <c r="D7" s="4" t="s">
        <v>284</v>
      </c>
      <c r="E7" s="5"/>
    </row>
    <row r="8" ht="23.449999999999999" customHeight="1">
      <c r="A8" s="10" t="b">
        <v>0</v>
      </c>
      <c r="B8" s="2" t="s">
        <v>285</v>
      </c>
      <c r="C8" s="3">
        <v>450</v>
      </c>
      <c r="D8" s="2" t="s">
        <v>286</v>
      </c>
      <c r="E8" s="2" t="s">
        <v>287</v>
      </c>
    </row>
    <row r="9" ht="23.449999999999999" customHeight="1">
      <c r="A9" s="10" t="b">
        <v>0</v>
      </c>
      <c r="B9" s="4" t="s">
        <v>288</v>
      </c>
      <c r="C9" s="5">
        <v>100</v>
      </c>
      <c r="D9" s="4" t="s">
        <v>289</v>
      </c>
      <c r="E9" s="5"/>
    </row>
    <row r="10" ht="23.449999999999999" customHeight="1">
      <c r="A10" s="10" t="b">
        <v>0</v>
      </c>
      <c r="B10" s="2" t="s">
        <v>290</v>
      </c>
      <c r="C10" s="3">
        <v>80</v>
      </c>
      <c r="D10" s="2" t="s">
        <v>291</v>
      </c>
      <c r="E10" s="3"/>
    </row>
    <row r="11" ht="23.449999999999999" customHeight="1">
      <c r="A11" s="10" t="b">
        <v>0</v>
      </c>
      <c r="B11" s="4" t="s">
        <v>292</v>
      </c>
      <c r="C11" s="5">
        <f>14.5000*6.0000*29.0000</f>
        <v>2523</v>
      </c>
      <c r="D11" s="4" t="s">
        <v>293</v>
      </c>
      <c r="E11" s="4" t="s">
        <v>294</v>
      </c>
    </row>
    <row r="12" ht="23.449999999999999" customHeight="1">
      <c r="A12" s="10" t="b">
        <v>0</v>
      </c>
      <c r="B12" s="2" t="s">
        <v>295</v>
      </c>
      <c r="C12" s="3">
        <v>150</v>
      </c>
      <c r="D12" s="3"/>
      <c r="E12" s="3"/>
    </row>
    <row r="13" ht="23.449999999999999" customHeight="1">
      <c r="A13" s="10" t="b">
        <v>0</v>
      </c>
      <c r="B13" s="4" t="s">
        <v>296</v>
      </c>
      <c r="C13" s="5">
        <v>35</v>
      </c>
      <c r="D13" s="4" t="s">
        <v>297</v>
      </c>
      <c r="E13" s="5"/>
    </row>
    <row r="14" ht="23.449999999999999" customHeight="1">
      <c r="A14" s="10" t="b">
        <v>0</v>
      </c>
      <c r="B14" s="2" t="s">
        <v>298</v>
      </c>
      <c r="C14" s="3">
        <v>50</v>
      </c>
      <c r="D14" s="2" t="s">
        <v>299</v>
      </c>
      <c r="E14" s="2" t="s">
        <v>300</v>
      </c>
    </row>
    <row r="15" ht="23.449999999999999" customHeight="1">
      <c r="A15" s="10" t="b">
        <v>0</v>
      </c>
      <c r="B15" s="4" t="s">
        <v>301</v>
      </c>
      <c r="C15" s="5">
        <v>150</v>
      </c>
      <c r="D15" s="4" t="s">
        <v>302</v>
      </c>
      <c r="E15" s="5"/>
    </row>
    <row r="16" ht="23.449999999999999" customHeight="1">
      <c r="A16" s="10" t="b">
        <v>0</v>
      </c>
      <c r="B16" s="2" t="s">
        <v>303</v>
      </c>
      <c r="C16" s="3">
        <v>50</v>
      </c>
      <c r="D16" s="2" t="s">
        <v>304</v>
      </c>
      <c r="E16" s="2" t="s">
        <v>305</v>
      </c>
    </row>
    <row r="17" ht="23.449999999999999" customHeight="1">
      <c r="A17" s="10" t="b">
        <v>0</v>
      </c>
      <c r="B17" s="4"/>
      <c r="C17" s="5"/>
      <c r="D17" s="5"/>
      <c r="E17" s="5"/>
    </row>
    <row r="18" ht="23.449999999999999" customHeight="1">
      <c r="A18" s="15"/>
      <c r="B18" s="16" t="s">
        <v>306</v>
      </c>
      <c r="C18" s="17">
        <v>5370</v>
      </c>
      <c r="D18" s="17"/>
      <c r="E18" s="17"/>
    </row>
  </sheetData>
  <hyperlinks>
    <hyperlink display="" r:id="rId1" ref="D5"/>
    <hyperlink display="" r:id="rId1" ref="D6"/>
    <hyperlink display="" r:id="rId2" ref="D7"/>
    <hyperlink display="" r:id="rId3" ref="D8"/>
    <hyperlink display="" r:id="rId4" ref="D9"/>
    <hyperlink display="" r:id="rId5" ref="D10"/>
    <hyperlink display="" r:id="rId6" ref="D11"/>
    <hyperlink display="" r:id="rId7" ref="D13"/>
    <hyperlink display="" r:id="rId8" ref="D14"/>
    <hyperlink display="" r:id="rId9" ref="D15"/>
    <hyperlink display="" r:id="rId10" ref="D16"/>
  </hyperlinks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/>
  <sheetViews>
    <sheetView workbookViewId="0"/>
  </sheetViews>
  <sheetFormatPr defaultRowHeight="12"/>
  <cols>
    <col customWidth="0" min="1" max="1" width="11.52"/>
    <col customWidth="1" min="2" max="2" width="35.770000000000003"/>
    <col customWidth="0" min="3" max="3" width="11.52"/>
    <col customWidth="0" min="4" max="4" width="11.52"/>
    <col customWidth="0" min="5" max="5" width="11.52"/>
    <col customWidth="1" min="6" max="1024" width="11.52"/>
  </cols>
  <sheetData>
    <row r="1">
      <c r="A1" s="1"/>
      <c r="B1" s="1" t="s">
        <v>307</v>
      </c>
      <c r="C1" s="1" t="s">
        <v>308</v>
      </c>
      <c r="D1" s="1" t="s">
        <v>309</v>
      </c>
      <c r="E1" s="1" t="s">
        <v>310</v>
      </c>
    </row>
    <row r="2" ht="23.449999999999999" customHeight="1">
      <c r="A2" s="10" t="b">
        <v>0</v>
      </c>
      <c r="B2" s="2" t="s">
        <v>311</v>
      </c>
      <c r="C2" s="3">
        <v>2000</v>
      </c>
      <c r="D2" s="3"/>
      <c r="E2" s="3"/>
    </row>
    <row r="3" ht="23.449999999999999" customHeight="1">
      <c r="A3" s="10" t="b">
        <v>0</v>
      </c>
      <c r="B3" s="4" t="s">
        <v>312</v>
      </c>
      <c r="C3" s="5">
        <v>240</v>
      </c>
      <c r="D3" s="4" t="s">
        <v>313</v>
      </c>
      <c r="E3" s="4" t="s">
        <v>314</v>
      </c>
    </row>
    <row r="4" ht="23.449999999999999" customHeight="1">
      <c r="A4" s="10" t="b">
        <v>0</v>
      </c>
      <c r="B4" s="2" t="s">
        <v>315</v>
      </c>
      <c r="C4" s="3">
        <v>75</v>
      </c>
      <c r="D4" s="2" t="s">
        <v>316</v>
      </c>
      <c r="E4" s="2" t="s">
        <v>317</v>
      </c>
    </row>
    <row r="5" ht="23.449999999999999" customHeight="1">
      <c r="A5" s="10" t="b">
        <v>0</v>
      </c>
      <c r="B5" s="4" t="s">
        <v>318</v>
      </c>
      <c r="C5" s="5">
        <v>100</v>
      </c>
      <c r="D5" s="4" t="s">
        <v>319</v>
      </c>
      <c r="E5" s="4"/>
    </row>
    <row r="6" ht="23.449999999999999" customHeight="1">
      <c r="A6" s="10" t="b">
        <v>0</v>
      </c>
      <c r="B6" s="2" t="s">
        <v>320</v>
      </c>
      <c r="C6" s="3">
        <f>5.0000*120.0000</f>
        <v>600</v>
      </c>
      <c r="D6" s="2" t="s">
        <v>321</v>
      </c>
      <c r="E6" s="2"/>
    </row>
    <row r="7" ht="23.449999999999999" customHeight="1">
      <c r="A7" s="10" t="b">
        <v>0</v>
      </c>
      <c r="B7" s="4" t="s">
        <v>322</v>
      </c>
      <c r="C7" s="5">
        <f>19.0000*6.0000</f>
        <v>114</v>
      </c>
      <c r="D7" s="4" t="s">
        <v>323</v>
      </c>
      <c r="E7" s="4" t="s">
        <v>324</v>
      </c>
    </row>
    <row r="8" ht="23.449999999999999" customHeight="1">
      <c r="A8" s="10" t="b">
        <v>0</v>
      </c>
      <c r="B8" s="2" t="s">
        <v>325</v>
      </c>
      <c r="C8" s="3">
        <v>49</v>
      </c>
      <c r="D8" s="2" t="s">
        <v>326</v>
      </c>
      <c r="E8" s="3"/>
    </row>
    <row r="9" ht="23.449999999999999" customHeight="1">
      <c r="A9" s="10" t="b">
        <v>0</v>
      </c>
      <c r="B9" s="4" t="s">
        <v>327</v>
      </c>
      <c r="C9" s="5">
        <v>17</v>
      </c>
      <c r="D9" s="4" t="s">
        <v>328</v>
      </c>
      <c r="E9" s="5"/>
    </row>
    <row r="10" ht="23.449999999999999" customHeight="1">
      <c r="A10" s="10" t="b">
        <v>0</v>
      </c>
      <c r="B10" s="2" t="s">
        <v>329</v>
      </c>
      <c r="C10" s="3">
        <v>17</v>
      </c>
      <c r="D10" s="2" t="s">
        <v>330</v>
      </c>
      <c r="E10" s="3"/>
    </row>
    <row r="11" ht="23.449999999999999" customHeight="1">
      <c r="A11" s="10" t="b">
        <v>0</v>
      </c>
      <c r="B11" s="4" t="s">
        <v>331</v>
      </c>
      <c r="C11" s="5">
        <f>9.0000*5.0000</f>
        <v>45</v>
      </c>
      <c r="D11" s="4" t="s">
        <v>332</v>
      </c>
      <c r="E11" s="4"/>
    </row>
    <row r="12" ht="23.449999999999999" customHeight="1">
      <c r="A12" s="10" t="b">
        <v>0</v>
      </c>
      <c r="B12" s="2" t="s">
        <v>333</v>
      </c>
      <c r="C12" s="3">
        <v>30</v>
      </c>
      <c r="D12" s="2" t="s">
        <v>334</v>
      </c>
      <c r="E12" s="2" t="s">
        <v>335</v>
      </c>
    </row>
    <row r="13" ht="23.449999999999999" customHeight="1">
      <c r="A13" s="10" t="b">
        <v>0</v>
      </c>
      <c r="B13" s="4" t="s">
        <v>336</v>
      </c>
      <c r="C13" s="5">
        <v>50</v>
      </c>
      <c r="D13" s="4" t="s">
        <v>337</v>
      </c>
      <c r="E13" s="5"/>
    </row>
    <row r="14" ht="23.449999999999999" customHeight="1">
      <c r="A14" s="10" t="b">
        <v>0</v>
      </c>
      <c r="B14" s="2" t="s">
        <v>338</v>
      </c>
      <c r="C14" s="3">
        <v>75</v>
      </c>
      <c r="D14" s="2" t="s">
        <v>339</v>
      </c>
      <c r="E14" s="2"/>
    </row>
    <row r="15" ht="23.449999999999999" customHeight="1">
      <c r="A15" s="10" t="b">
        <v>0</v>
      </c>
      <c r="B15" s="4" t="s">
        <v>340</v>
      </c>
      <c r="C15" s="5">
        <v>20</v>
      </c>
      <c r="D15" s="4" t="s">
        <v>341</v>
      </c>
      <c r="E15" s="5"/>
    </row>
    <row r="16" ht="23.449999999999999" customHeight="1">
      <c r="A16" s="10" t="b">
        <v>0</v>
      </c>
      <c r="B16" s="2" t="s">
        <v>342</v>
      </c>
      <c r="C16" s="3">
        <v>15</v>
      </c>
      <c r="D16" s="2" t="s">
        <v>343</v>
      </c>
      <c r="E16" s="3"/>
    </row>
    <row r="17" ht="23.449999999999999" customHeight="1">
      <c r="A17" s="10" t="b">
        <v>0</v>
      </c>
      <c r="B17" s="4" t="s">
        <v>344</v>
      </c>
      <c r="C17" s="5">
        <f>5.0000*6.0000</f>
        <v>30</v>
      </c>
      <c r="D17" s="4" t="s">
        <v>345</v>
      </c>
      <c r="E17" s="5"/>
    </row>
    <row r="18" ht="23.449999999999999" customHeight="1">
      <c r="A18" s="10" t="b">
        <v>0</v>
      </c>
      <c r="B18" s="2" t="s">
        <v>346</v>
      </c>
      <c r="C18" s="3">
        <f>5.0000*6.0000</f>
        <v>30</v>
      </c>
      <c r="D18" s="2" t="s">
        <v>347</v>
      </c>
      <c r="E18" s="3"/>
    </row>
    <row r="19" ht="23.449999999999999" customHeight="1">
      <c r="A19" s="10" t="b">
        <v>0</v>
      </c>
      <c r="B19" s="4" t="s">
        <v>348</v>
      </c>
      <c r="C19" s="5">
        <f>7.0000*6.0000</f>
        <v>42</v>
      </c>
      <c r="D19" s="4" t="s">
        <v>349</v>
      </c>
      <c r="E19" s="5"/>
    </row>
    <row r="20" ht="23.449999999999999" customHeight="1">
      <c r="A20" s="10" t="b">
        <v>0</v>
      </c>
      <c r="B20" s="2" t="s">
        <v>350</v>
      </c>
      <c r="C20" s="3">
        <v>100</v>
      </c>
      <c r="D20" s="2" t="s">
        <v>351</v>
      </c>
      <c r="E20" s="2" t="s">
        <v>352</v>
      </c>
    </row>
    <row r="21" ht="23.449999999999999" customHeight="1">
      <c r="A21" s="10" t="b">
        <v>0</v>
      </c>
      <c r="B21" s="4" t="s">
        <v>353</v>
      </c>
      <c r="C21" s="5">
        <f>12.0000*1.5000</f>
        <v>18</v>
      </c>
      <c r="D21" s="4" t="s">
        <v>354</v>
      </c>
      <c r="E21" s="4"/>
    </row>
    <row r="22" ht="23.449999999999999" customHeight="1">
      <c r="A22" s="10" t="b">
        <v>0</v>
      </c>
      <c r="B22" s="2" t="s">
        <v>355</v>
      </c>
      <c r="C22" s="3">
        <f>16.0000*5.5000</f>
        <v>88</v>
      </c>
      <c r="D22" s="2" t="s">
        <v>356</v>
      </c>
      <c r="E22" s="2"/>
    </row>
    <row r="23" ht="23.449999999999999" customHeight="1">
      <c r="A23" s="10" t="b">
        <v>0</v>
      </c>
      <c r="B23" s="4" t="s">
        <v>357</v>
      </c>
      <c r="C23" s="5">
        <v>10</v>
      </c>
      <c r="D23" s="5"/>
      <c r="E23" s="4" t="s">
        <v>358</v>
      </c>
    </row>
    <row r="24" ht="23.449999999999999" customHeight="1">
      <c r="A24" s="10" t="b">
        <v>0</v>
      </c>
      <c r="B24" s="2" t="s">
        <v>359</v>
      </c>
      <c r="C24" s="3">
        <v>75</v>
      </c>
      <c r="D24" s="2" t="s">
        <v>360</v>
      </c>
      <c r="E24" s="3"/>
    </row>
    <row r="25" ht="23.449999999999999" customHeight="1">
      <c r="A25" s="10" t="b">
        <v>0</v>
      </c>
      <c r="B25" s="4"/>
      <c r="C25" s="5"/>
      <c r="D25" s="5"/>
      <c r="E25" s="5"/>
    </row>
    <row r="26" ht="23.449999999999999" customHeight="1">
      <c r="A26" s="15"/>
      <c r="B26" s="16" t="s">
        <v>361</v>
      </c>
      <c r="C26" s="17">
        <v>3840</v>
      </c>
      <c r="D26" s="17"/>
      <c r="E26" s="17"/>
    </row>
  </sheetData>
  <hyperlinks>
    <hyperlink display="" r:id="rId1" ref="D3"/>
    <hyperlink display="" r:id="rId2" ref="D4"/>
    <hyperlink display="" r:id="rId3" ref="D5"/>
    <hyperlink display="" r:id="rId3" ref="D6"/>
    <hyperlink display="" r:id="rId4" ref="D7"/>
    <hyperlink display="" r:id="rId5" ref="D8"/>
    <hyperlink display="" r:id="rId6" ref="D9"/>
    <hyperlink display="" r:id="rId7" ref="D10"/>
    <hyperlink display="" r:id="rId8" ref="D11"/>
    <hyperlink display="" r:id="rId9" ref="D12"/>
    <hyperlink display="" r:id="rId10" ref="D13"/>
    <hyperlink display="" r:id="rId11" ref="D14"/>
    <hyperlink display="" r:id="rId12" ref="D15"/>
    <hyperlink display="" r:id="rId13" ref="D16"/>
    <hyperlink display="" r:id="rId14" ref="D17"/>
    <hyperlink display="" r:id="rId15" ref="D18"/>
    <hyperlink display="" r:id="rId14" ref="D19"/>
    <hyperlink display="" r:id="rId16" ref="D20"/>
    <hyperlink display="" r:id="rId17" ref="D21"/>
    <hyperlink display="" r:id="rId18" ref="D22"/>
    <hyperlink display="" r:id="rId19" ref="D24"/>
  </hyperlinks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/>
  <sheetViews>
    <sheetView workbookViewId="0"/>
  </sheetViews>
  <sheetFormatPr defaultRowHeight="12"/>
  <cols>
    <col customWidth="0" min="1" max="1" width="11.52"/>
    <col customWidth="1" min="2" max="2" width="38.680599999999998"/>
    <col customWidth="0" min="3" max="3" width="11.52"/>
    <col customWidth="0" min="4" max="4" width="11.52"/>
    <col customWidth="1" min="5" max="5" width="57.280999999999999"/>
    <col customWidth="1" min="6" max="1024" width="57.280999999999999"/>
  </cols>
  <sheetData>
    <row r="1">
      <c r="A1" s="1"/>
      <c r="B1" s="1" t="s">
        <v>362</v>
      </c>
      <c r="C1" s="1" t="s">
        <v>363</v>
      </c>
      <c r="D1" s="1" t="s">
        <v>364</v>
      </c>
      <c r="E1" s="1" t="s">
        <v>365</v>
      </c>
    </row>
    <row r="2" ht="23.449999999999999" customHeight="1">
      <c r="A2" s="10" t="b">
        <v>0</v>
      </c>
      <c r="B2" s="2" t="s">
        <v>366</v>
      </c>
      <c r="C2" s="3">
        <v>2000</v>
      </c>
      <c r="D2" s="3"/>
      <c r="E2" s="2" t="s">
        <v>367</v>
      </c>
    </row>
    <row r="3" ht="23.449999999999999" customHeight="1">
      <c r="A3" s="10" t="b">
        <v>0</v>
      </c>
      <c r="B3" s="4" t="s">
        <v>368</v>
      </c>
      <c r="C3" s="5">
        <v>2000</v>
      </c>
      <c r="D3" s="5"/>
      <c r="E3" s="5"/>
    </row>
    <row r="4" ht="23.449999999999999" customHeight="1">
      <c r="A4" s="10" t="b">
        <v>0</v>
      </c>
      <c r="B4" s="2" t="s">
        <v>369</v>
      </c>
      <c r="C4" s="3">
        <v>300</v>
      </c>
      <c r="D4" s="3"/>
      <c r="E4" s="3"/>
    </row>
    <row r="5" ht="23.449999999999999" customHeight="1">
      <c r="A5" s="10" t="b">
        <v>0</v>
      </c>
      <c r="B5" s="4" t="s">
        <v>370</v>
      </c>
      <c r="C5" s="5">
        <v>3000</v>
      </c>
      <c r="D5" s="5"/>
      <c r="E5" s="5"/>
    </row>
    <row r="6" ht="23.449999999999999" customHeight="1">
      <c r="A6" s="10" t="b">
        <v>0</v>
      </c>
      <c r="B6" s="2" t="s">
        <v>371</v>
      </c>
      <c r="C6" s="3">
        <v>500</v>
      </c>
      <c r="D6" s="3"/>
      <c r="E6" s="3"/>
    </row>
    <row r="7" ht="23.449999999999999" customHeight="1">
      <c r="A7" s="10" t="b">
        <v>0</v>
      </c>
      <c r="B7" s="4" t="s">
        <v>372</v>
      </c>
      <c r="C7" s="5">
        <v>1000</v>
      </c>
      <c r="D7" s="5"/>
      <c r="E7" s="4" t="s">
        <v>373</v>
      </c>
    </row>
    <row r="8" ht="23.449999999999999" customHeight="1">
      <c r="A8" s="10" t="b">
        <v>0</v>
      </c>
      <c r="B8" s="2" t="s">
        <v>374</v>
      </c>
      <c r="C8" s="3">
        <v>500</v>
      </c>
      <c r="D8" s="2" t="s">
        <v>375</v>
      </c>
      <c r="E8" s="3"/>
    </row>
    <row r="9" ht="23.449999999999999" customHeight="1">
      <c r="A9" s="10" t="b">
        <v>0</v>
      </c>
      <c r="B9" s="4" t="s">
        <v>376</v>
      </c>
      <c r="C9" s="5">
        <v>500</v>
      </c>
      <c r="D9" s="4" t="s">
        <v>377</v>
      </c>
      <c r="E9" s="5"/>
    </row>
    <row r="10" ht="23.449999999999999" customHeight="1">
      <c r="A10" s="10" t="b">
        <v>0</v>
      </c>
      <c r="B10" s="2" t="s">
        <v>378</v>
      </c>
      <c r="C10" s="3">
        <v>5000</v>
      </c>
      <c r="D10" s="3"/>
      <c r="E10" s="3"/>
    </row>
    <row r="11" ht="23.449999999999999" customHeight="1">
      <c r="A11" s="10" t="b">
        <v>0</v>
      </c>
      <c r="B11" s="4" t="s">
        <v>379</v>
      </c>
      <c r="C11" s="5">
        <v>10</v>
      </c>
      <c r="D11" s="5"/>
      <c r="E11" s="5"/>
    </row>
    <row r="12" ht="23.449999999999999" customHeight="1">
      <c r="A12" s="10" t="b">
        <v>0</v>
      </c>
      <c r="B12" s="2" t="s">
        <v>380</v>
      </c>
      <c r="C12" s="3">
        <v>50</v>
      </c>
      <c r="D12" s="2" t="s">
        <v>381</v>
      </c>
      <c r="E12" s="3"/>
    </row>
    <row r="13" ht="23.449999999999999" customHeight="1">
      <c r="A13" s="10" t="b">
        <v>0</v>
      </c>
      <c r="B13" s="4" t="s">
        <v>382</v>
      </c>
      <c r="C13" s="5">
        <v>20</v>
      </c>
      <c r="D13" s="4" t="s">
        <v>383</v>
      </c>
      <c r="E13" s="4"/>
    </row>
    <row r="14" ht="23.449999999999999" customHeight="1">
      <c r="A14" s="10" t="b">
        <v>0</v>
      </c>
      <c r="B14" s="2" t="s">
        <v>384</v>
      </c>
      <c r="C14" s="3">
        <v>20</v>
      </c>
      <c r="D14" s="2" t="s">
        <v>385</v>
      </c>
      <c r="E14" s="3"/>
    </row>
    <row r="15" ht="23.449999999999999" customHeight="1">
      <c r="A15" s="10" t="b">
        <v>0</v>
      </c>
      <c r="B15" s="4" t="s">
        <v>386</v>
      </c>
      <c r="C15" s="5">
        <v>150</v>
      </c>
      <c r="D15" s="4" t="s">
        <v>387</v>
      </c>
      <c r="E15" s="4" t="s">
        <v>388</v>
      </c>
    </row>
    <row r="16" ht="23.449999999999999" customHeight="1">
      <c r="A16" s="10" t="b">
        <v>0</v>
      </c>
      <c r="B16" s="2" t="s">
        <v>389</v>
      </c>
      <c r="C16" s="3">
        <v>15</v>
      </c>
      <c r="D16" s="2" t="s">
        <v>390</v>
      </c>
      <c r="E16" s="3"/>
    </row>
    <row r="17" ht="23.449999999999999" customHeight="1">
      <c r="A17" s="10" t="b">
        <v>0</v>
      </c>
      <c r="B17" s="4" t="s">
        <v>391</v>
      </c>
      <c r="C17" s="5">
        <v>15</v>
      </c>
      <c r="D17" s="4" t="s">
        <v>392</v>
      </c>
      <c r="E17" s="5"/>
    </row>
    <row r="18" ht="23.449999999999999" customHeight="1">
      <c r="A18" s="10" t="b">
        <v>0</v>
      </c>
      <c r="B18" s="2" t="s">
        <v>393</v>
      </c>
      <c r="C18" s="3">
        <f>15.0000*40.0000</f>
        <v>600</v>
      </c>
      <c r="D18" s="3"/>
      <c r="E18" s="3"/>
    </row>
    <row r="19" ht="23.449999999999999" customHeight="1">
      <c r="A19" s="10" t="b">
        <v>0</v>
      </c>
      <c r="B19" s="4" t="s">
        <v>394</v>
      </c>
      <c r="C19" s="5">
        <v>15</v>
      </c>
      <c r="D19" s="4" t="s">
        <v>395</v>
      </c>
      <c r="E19" s="5"/>
    </row>
    <row r="20" ht="23.449999999999999" customHeight="1">
      <c r="A20" s="10" t="b">
        <v>0</v>
      </c>
      <c r="B20" s="2" t="s">
        <v>396</v>
      </c>
      <c r="C20" s="3">
        <v>0</v>
      </c>
      <c r="D20" s="2"/>
      <c r="E20" s="2" t="s">
        <v>397</v>
      </c>
    </row>
    <row r="21" ht="23.449999999999999" customHeight="1">
      <c r="A21" s="10" t="b">
        <v>0</v>
      </c>
      <c r="B21" s="4" t="s">
        <v>398</v>
      </c>
      <c r="C21" s="5">
        <v>400</v>
      </c>
      <c r="D21" s="4" t="s">
        <v>399</v>
      </c>
      <c r="E21" s="4"/>
    </row>
    <row r="22" ht="23.449999999999999" customHeight="1">
      <c r="A22" s="10" t="b">
        <v>0</v>
      </c>
      <c r="B22" s="2" t="s">
        <v>400</v>
      </c>
      <c r="C22" s="3">
        <v>150</v>
      </c>
      <c r="D22" s="2" t="s">
        <v>401</v>
      </c>
      <c r="E22" s="3"/>
    </row>
    <row r="23" ht="23.449999999999999" customHeight="1">
      <c r="A23" s="10" t="b">
        <v>0</v>
      </c>
      <c r="B23" s="4" t="s">
        <v>402</v>
      </c>
      <c r="C23" s="5">
        <v>100</v>
      </c>
      <c r="D23" s="4" t="s">
        <v>403</v>
      </c>
      <c r="E23" s="5"/>
    </row>
    <row r="24" ht="23.449999999999999" customHeight="1">
      <c r="A24" s="10" t="b">
        <v>0</v>
      </c>
      <c r="B24" s="2" t="s">
        <v>404</v>
      </c>
      <c r="C24" s="3">
        <v>25</v>
      </c>
      <c r="D24" s="2" t="s">
        <v>405</v>
      </c>
      <c r="E24" s="3"/>
    </row>
    <row r="25" ht="23.449999999999999" customHeight="1">
      <c r="A25" s="10" t="b">
        <v>0</v>
      </c>
      <c r="B25" s="4" t="s">
        <v>406</v>
      </c>
      <c r="C25" s="5">
        <v>150</v>
      </c>
      <c r="D25" s="4" t="s">
        <v>407</v>
      </c>
      <c r="E25" s="4"/>
    </row>
    <row r="26" ht="23.449999999999999" customHeight="1">
      <c r="A26" s="10" t="b">
        <v>0</v>
      </c>
      <c r="B26" s="2" t="s">
        <v>408</v>
      </c>
      <c r="C26" s="3">
        <v>400</v>
      </c>
      <c r="D26" s="3"/>
      <c r="E26" s="3"/>
    </row>
    <row r="27" ht="23.449999999999999" customHeight="1">
      <c r="A27" s="10" t="b">
        <v>0</v>
      </c>
      <c r="B27" s="4" t="s">
        <v>409</v>
      </c>
      <c r="C27" s="5">
        <f>8.0000*80.0000</f>
        <v>640</v>
      </c>
      <c r="D27" s="5"/>
      <c r="E27" s="5"/>
    </row>
    <row r="28" ht="23.449999999999999" customHeight="1">
      <c r="A28" s="10" t="b">
        <v>0</v>
      </c>
      <c r="B28" s="2" t="s">
        <v>410</v>
      </c>
      <c r="C28" s="3">
        <v>1000</v>
      </c>
      <c r="D28" s="2" t="s">
        <v>411</v>
      </c>
      <c r="E28" s="2" t="s">
        <v>412</v>
      </c>
    </row>
    <row r="29" ht="23.449999999999999" customHeight="1">
      <c r="A29" s="10" t="b">
        <v>0</v>
      </c>
      <c r="B29" s="4" t="s">
        <v>413</v>
      </c>
      <c r="C29" s="5">
        <v>45</v>
      </c>
      <c r="D29" s="4" t="s">
        <v>414</v>
      </c>
      <c r="E29" s="5"/>
    </row>
    <row r="30" ht="23.449999999999999" customHeight="1">
      <c r="A30" s="10" t="b">
        <v>0</v>
      </c>
      <c r="B30" s="2" t="s">
        <v>415</v>
      </c>
      <c r="C30" s="3">
        <v>1000</v>
      </c>
      <c r="D30" s="2" t="s">
        <v>416</v>
      </c>
      <c r="E30" s="3"/>
    </row>
    <row r="31" ht="23.449999999999999" customHeight="1">
      <c r="A31" s="10" t="b">
        <v>0</v>
      </c>
      <c r="B31" s="4" t="s">
        <v>417</v>
      </c>
      <c r="C31" s="5">
        <v>300</v>
      </c>
      <c r="D31" s="5"/>
      <c r="E31" s="4"/>
    </row>
    <row r="32" ht="23.449999999999999" customHeight="1">
      <c r="A32" s="10" t="b">
        <v>0</v>
      </c>
      <c r="B32" s="2" t="s">
        <v>418</v>
      </c>
      <c r="C32" s="3">
        <v>100</v>
      </c>
      <c r="D32" s="2" t="s">
        <v>419</v>
      </c>
      <c r="E32" s="3"/>
    </row>
    <row r="33" ht="23.449999999999999" customHeight="1">
      <c r="A33" s="10" t="b">
        <v>0</v>
      </c>
      <c r="B33" s="4"/>
      <c r="C33" s="5"/>
      <c r="D33" s="5"/>
      <c r="E33" s="5"/>
    </row>
    <row r="34" ht="23.449999999999999" customHeight="1">
      <c r="A34" s="15"/>
      <c r="B34" s="16" t="s">
        <v>420</v>
      </c>
      <c r="C34" s="17">
        <v>20005</v>
      </c>
      <c r="D34" s="17"/>
      <c r="E34" s="17"/>
    </row>
  </sheetData>
  <hyperlinks>
    <hyperlink display="" r:id="rId1" ref="D8"/>
    <hyperlink display="" r:id="rId2" ref="D9"/>
    <hyperlink display="" r:id="rId3" ref="D12"/>
    <hyperlink display="" r:id="rId4" ref="D13"/>
    <hyperlink display="" r:id="rId5" ref="D14"/>
    <hyperlink display="" r:id="rId6" ref="D15"/>
    <hyperlink display="" r:id="rId7" ref="D16"/>
    <hyperlink display="" r:id="rId8" ref="D17"/>
    <hyperlink display="" r:id="rId9" ref="D19"/>
    <hyperlink display="" r:id="rId10" ref="D21"/>
    <hyperlink display="" r:id="rId11" ref="D22"/>
    <hyperlink display="" r:id="rId12" ref="D23"/>
    <hyperlink display="" r:id="rId13" ref="D24"/>
    <hyperlink display="" r:id="rId14" ref="D25"/>
    <hyperlink display="" r:id="rId15" ref="D28"/>
    <hyperlink display="" r:id="rId8" ref="D29"/>
    <hyperlink display="" r:id="rId16" ref="D30"/>
    <hyperlink display="" r:id="rId17" ref="D32"/>
  </hyperlin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ONLYOFFICE/9.3.1.8</Application>
  <HeadingPairs>
    <vt:vector size="0" baseType="variant"/>
  </HeadingPairs>
  <TitlesOfParts>
    <vt:vector size="0" baseType="lpstr"/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revision>1</cp:revision>
</cp:coreProperties>
</file>